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omments1.xml" ContentType="application/vnd.openxmlformats-officedocument.spreadsheetml.comment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ocuments\2023\BASES DE DATOS\VACUNACIÓN ANTIRRÁBICA\"/>
    </mc:Choice>
  </mc:AlternateContent>
  <xr:revisionPtr revIDLastSave="0" documentId="13_ncr:1_{33F249B4-CF9E-48D2-B31D-05215BE56026}" xr6:coauthVersionLast="47" xr6:coauthVersionMax="47" xr10:uidLastSave="{00000000-0000-0000-0000-000000000000}"/>
  <bookViews>
    <workbookView xWindow="-120" yWindow="-120" windowWidth="24240" windowHeight="13140" activeTab="1" xr2:uid="{0F095BB6-0FD1-4055-BFB7-275008BBA308}"/>
  </bookViews>
  <sheets>
    <sheet name="ETIQUETAS" sheetId="38" r:id="rId1"/>
    <sheet name="REPORTE GRAL" sheetId="24" r:id="rId2"/>
    <sheet name="REPORTE X EDAD" sheetId="53" r:id="rId3"/>
    <sheet name="PORTADA" sheetId="11" r:id="rId4"/>
    <sheet name="PORTADA-GAV" sheetId="23" r:id="rId5"/>
    <sheet name="25 SEP-GAVILLERO" sheetId="4" r:id="rId6"/>
    <sheet name="PORTADA-AST" sheetId="45" r:id="rId7"/>
    <sheet name="25 SEP-BO. GPE ASTILLERO" sheetId="39" r:id="rId8"/>
    <sheet name="26 SEP-BO. SAN ISIDRO ASTILLERO" sheetId="26" r:id="rId9"/>
    <sheet name="PORTADA-ESC" sheetId="46" r:id="rId10"/>
    <sheet name="26 SEP-LA ESCONDIDA" sheetId="40" r:id="rId11"/>
    <sheet name="PORTADA-DAN" sheetId="47" r:id="rId12"/>
    <sheet name="27 SEP-DANDHÓ" sheetId="41" r:id="rId13"/>
    <sheet name="PORTADA-DOT" sheetId="48" r:id="rId14"/>
    <sheet name="27 SEP-DOTHÍ" sheetId="42" r:id="rId15"/>
    <sheet name="PORTADA-APART" sheetId="49" r:id="rId16"/>
    <sheet name="28 SEP-EL APARTADERO" sheetId="31" r:id="rId17"/>
    <sheet name="PORTADA-COM" sheetId="50" r:id="rId18"/>
    <sheet name="29 SEP-COMODEJÉ" sheetId="43" r:id="rId19"/>
    <sheet name="PORTADA-BOND" sheetId="51" r:id="rId20"/>
    <sheet name="02 OCT-BONDOJITO" sheetId="33" r:id="rId21"/>
    <sheet name="PORTADA-CARM" sheetId="52" r:id="rId22"/>
    <sheet name="03 OCT-EL CARMEN" sheetId="44" r:id="rId23"/>
    <sheet name="04 OCT-HUIXCAZDHÁ" sheetId="35" r:id="rId24"/>
    <sheet name="05 OCT-JONACAPA" sheetId="36" r:id="rId25"/>
  </sheets>
  <definedNames>
    <definedName name="_xlnm._FilterDatabase" localSheetId="20" hidden="1">'02 OCT-BONDOJITO'!$A$10:$Q$161</definedName>
    <definedName name="_xlnm._FilterDatabase" localSheetId="22" hidden="1">'03 OCT-EL CARMEN'!$A$10:$Q$241</definedName>
    <definedName name="_xlnm._FilterDatabase" localSheetId="23" hidden="1">'04 OCT-HUIXCAZDHÁ'!$A$10:$R$284</definedName>
    <definedName name="_xlnm._FilterDatabase" localSheetId="24" hidden="1">'05 OCT-JONACAPA'!$A$10:$R$284</definedName>
    <definedName name="_xlnm._FilterDatabase" localSheetId="7" hidden="1">'25 SEP-BO. GPE ASTILLERO'!$A$10:$Q$172</definedName>
    <definedName name="_xlnm._FilterDatabase" localSheetId="5" hidden="1">'25 SEP-GAVILLERO'!$A$10:$Q$116</definedName>
    <definedName name="_xlnm._FilterDatabase" localSheetId="8" hidden="1">'26 SEP-BO. SAN ISIDRO ASTILLERO'!$A$10:$Q$279</definedName>
    <definedName name="_xlnm._FilterDatabase" localSheetId="10" hidden="1">'26 SEP-LA ESCONDIDA'!$A$10:$Q$111</definedName>
    <definedName name="_xlnm._FilterDatabase" localSheetId="12" hidden="1">'27 SEP-DANDHÓ'!$A$10:$Q$106</definedName>
    <definedName name="_xlnm._FilterDatabase" localSheetId="14" hidden="1">'27 SEP-DOTHÍ'!$A$10:$Q$68</definedName>
    <definedName name="_xlnm._FilterDatabase" localSheetId="16" hidden="1">'28 SEP-EL APARTADERO'!$A$10:$U$215</definedName>
    <definedName name="_xlnm._FilterDatabase" localSheetId="18" hidden="1">'29 SEP-COMODEJÉ'!$A$4:$Q$150</definedName>
    <definedName name="_xlnm.Print_Area" localSheetId="20">'02 OCT-BONDOJITO'!$A$1:$Q$161</definedName>
    <definedName name="_xlnm.Print_Area" localSheetId="22">'03 OCT-EL CARMEN'!$A$1:$Q$241</definedName>
    <definedName name="_xlnm.Print_Area" localSheetId="23">'04 OCT-HUIXCAZDHÁ'!$A$1:$Q$284</definedName>
    <definedName name="_xlnm.Print_Area" localSheetId="24">'05 OCT-JONACAPA'!$A$1:$Q$284</definedName>
    <definedName name="_xlnm.Print_Area" localSheetId="7">'25 SEP-BO. GPE ASTILLERO'!$A$1:$Q$172</definedName>
    <definedName name="_xlnm.Print_Area" localSheetId="5">'25 SEP-GAVILLERO'!$A$1:$Q$133</definedName>
    <definedName name="_xlnm.Print_Area" localSheetId="8">'26 SEP-BO. SAN ISIDRO ASTILLERO'!$A$1:$Q$276</definedName>
    <definedName name="_xlnm.Print_Area" localSheetId="10">'26 SEP-LA ESCONDIDA'!$A$1:$Q$111</definedName>
    <definedName name="_xlnm.Print_Area" localSheetId="12">'27 SEP-DANDHÓ'!$A$1:$Q$106</definedName>
    <definedName name="_xlnm.Print_Area" localSheetId="14">'27 SEP-DOTHÍ'!$A$1:$Q$68</definedName>
    <definedName name="_xlnm.Print_Area" localSheetId="16">'28 SEP-EL APARTADERO'!$A$1:$Q$206</definedName>
    <definedName name="_xlnm.Print_Area" localSheetId="18">'29 SEP-COMODEJÉ'!$A$1:$Q$150</definedName>
    <definedName name="_xlnm.Print_Area" localSheetId="3">PORTADA!$A$1:$F$23</definedName>
    <definedName name="_xlnm.Print_Area" localSheetId="15">'PORTADA-APART'!$A$1:$F$20</definedName>
    <definedName name="_xlnm.Print_Area" localSheetId="6">'PORTADA-AST'!$A$1:$F$24</definedName>
    <definedName name="_xlnm.Print_Area" localSheetId="19">'PORTADA-BOND'!$A$1:$F$22</definedName>
    <definedName name="_xlnm.Print_Area" localSheetId="21">'PORTADA-CARM'!$A$1:$F$20</definedName>
    <definedName name="_xlnm.Print_Area" localSheetId="17">'PORTADA-COM'!$A$1:$F$22</definedName>
    <definedName name="_xlnm.Print_Area" localSheetId="11">'PORTADA-DAN'!$A$1:$F$20</definedName>
    <definedName name="_xlnm.Print_Area" localSheetId="13">'PORTADA-DOT'!$A$1:$F$20</definedName>
    <definedName name="_xlnm.Print_Area" localSheetId="9">'PORTADA-ESC'!$A$1:$F$20</definedName>
    <definedName name="_xlnm.Print_Area" localSheetId="4">'PORTADA-GAV'!$A$1:$F$23</definedName>
    <definedName name="_xlnm.Print_Titles" localSheetId="20">'02 OCT-BONDOJITO'!$1:$10</definedName>
    <definedName name="_xlnm.Print_Titles" localSheetId="22">'03 OCT-EL CARMEN'!$1:$10</definedName>
    <definedName name="_xlnm.Print_Titles" localSheetId="23">'04 OCT-HUIXCAZDHÁ'!$1:$10</definedName>
    <definedName name="_xlnm.Print_Titles" localSheetId="24">'05 OCT-JONACAPA'!$1:$10</definedName>
    <definedName name="_xlnm.Print_Titles" localSheetId="7">'25 SEP-BO. GPE ASTILLERO'!$1:$10</definedName>
    <definedName name="_xlnm.Print_Titles" localSheetId="5">'25 SEP-GAVILLERO'!$1:$10</definedName>
    <definedName name="_xlnm.Print_Titles" localSheetId="8">'26 SEP-BO. SAN ISIDRO ASTILLERO'!$1:$10</definedName>
    <definedName name="_xlnm.Print_Titles" localSheetId="10">'26 SEP-LA ESCONDIDA'!$1:$10</definedName>
    <definedName name="_xlnm.Print_Titles" localSheetId="12">'27 SEP-DANDHÓ'!$1:$10</definedName>
    <definedName name="_xlnm.Print_Titles" localSheetId="14">'27 SEP-DOTHÍ'!$1:$10</definedName>
    <definedName name="_xlnm.Print_Titles" localSheetId="16">'28 SEP-EL APARTADERO'!$1:$10</definedName>
    <definedName name="_xlnm.Print_Titles" localSheetId="18">'29 SEP-COMODEJÉ'!$1:$10</definedName>
    <definedName name="_xlnm.Print_Titles" localSheetId="2">'REPORTE X EDAD'!$1:$5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53" l="1"/>
  <c r="F80" i="53"/>
  <c r="F79" i="53"/>
  <c r="F78" i="53"/>
  <c r="F77" i="53"/>
  <c r="F74" i="53"/>
  <c r="F73" i="53"/>
  <c r="F72" i="53"/>
  <c r="F71" i="53"/>
  <c r="F70" i="53"/>
  <c r="I67" i="53"/>
  <c r="K67" i="53"/>
  <c r="K66" i="53"/>
  <c r="I66" i="53"/>
  <c r="K65" i="53"/>
  <c r="K64" i="53"/>
  <c r="I65" i="53"/>
  <c r="I64" i="53"/>
  <c r="F67" i="53"/>
  <c r="F66" i="53"/>
  <c r="F65" i="53"/>
  <c r="F64" i="53"/>
  <c r="F63" i="53"/>
  <c r="K60" i="53"/>
  <c r="K59" i="53"/>
  <c r="I60" i="53"/>
  <c r="I59" i="53"/>
  <c r="K58" i="53"/>
  <c r="K57" i="53"/>
  <c r="I58" i="53"/>
  <c r="I57" i="53"/>
  <c r="F60" i="53"/>
  <c r="F59" i="53"/>
  <c r="F58" i="53"/>
  <c r="F57" i="53"/>
  <c r="F56" i="53"/>
  <c r="K53" i="53"/>
  <c r="K52" i="53"/>
  <c r="I53" i="53"/>
  <c r="I52" i="53"/>
  <c r="K51" i="53"/>
  <c r="K50" i="53"/>
  <c r="I51" i="53"/>
  <c r="I50" i="53"/>
  <c r="F53" i="53"/>
  <c r="F52" i="53"/>
  <c r="F51" i="53"/>
  <c r="F50" i="53"/>
  <c r="F49" i="53"/>
  <c r="K46" i="53"/>
  <c r="K43" i="53"/>
  <c r="K44" i="53"/>
  <c r="K45" i="53"/>
  <c r="I46" i="53"/>
  <c r="I45" i="53"/>
  <c r="I44" i="53"/>
  <c r="I43" i="53"/>
  <c r="F46" i="53"/>
  <c r="F45" i="53"/>
  <c r="F44" i="53"/>
  <c r="F43" i="53"/>
  <c r="F42" i="53"/>
  <c r="K39" i="53"/>
  <c r="K38" i="53"/>
  <c r="I39" i="53"/>
  <c r="I38" i="53"/>
  <c r="K37" i="53"/>
  <c r="K36" i="53"/>
  <c r="I37" i="53"/>
  <c r="I36" i="53"/>
  <c r="F39" i="53"/>
  <c r="F38" i="53"/>
  <c r="F37" i="53"/>
  <c r="F36" i="53"/>
  <c r="F35" i="53"/>
  <c r="K29" i="53"/>
  <c r="K32" i="53"/>
  <c r="K31" i="53"/>
  <c r="I32" i="53"/>
  <c r="I31" i="53"/>
  <c r="K30" i="53"/>
  <c r="I30" i="53"/>
  <c r="I29" i="53"/>
  <c r="F32" i="53"/>
  <c r="F31" i="53"/>
  <c r="F30" i="53"/>
  <c r="F29" i="53"/>
  <c r="F28" i="53"/>
  <c r="K25" i="53"/>
  <c r="K24" i="53"/>
  <c r="I25" i="53"/>
  <c r="I24" i="53"/>
  <c r="K23" i="53"/>
  <c r="K22" i="53"/>
  <c r="I23" i="53"/>
  <c r="I22" i="53"/>
  <c r="K18" i="53"/>
  <c r="K17" i="53"/>
  <c r="I18" i="53"/>
  <c r="I17" i="53"/>
  <c r="K16" i="53"/>
  <c r="K15" i="53"/>
  <c r="I16" i="53"/>
  <c r="I15" i="53"/>
  <c r="K4" i="26"/>
  <c r="F18" i="53"/>
  <c r="F17" i="53"/>
  <c r="F16" i="53"/>
  <c r="F15" i="53"/>
  <c r="F14" i="53" s="1"/>
  <c r="F12" i="45"/>
  <c r="D12" i="45"/>
  <c r="F25" i="53"/>
  <c r="F24" i="53"/>
  <c r="F23" i="53"/>
  <c r="F22" i="53"/>
  <c r="F21" i="53" s="1"/>
  <c r="K9" i="53"/>
  <c r="K11" i="53"/>
  <c r="K10" i="53"/>
  <c r="I11" i="53"/>
  <c r="F11" i="53" s="1"/>
  <c r="I10" i="53"/>
  <c r="F10" i="53" s="1"/>
  <c r="K8" i="53"/>
  <c r="F8" i="53"/>
  <c r="I9" i="53"/>
  <c r="F9" i="53" s="1"/>
  <c r="F7" i="53" l="1"/>
  <c r="F12" i="52"/>
  <c r="D12" i="52"/>
  <c r="B13" i="52" s="1"/>
  <c r="F12" i="51"/>
  <c r="D12" i="51"/>
  <c r="B13" i="51" s="1"/>
  <c r="F12" i="50"/>
  <c r="D12" i="50"/>
  <c r="B13" i="50" s="1"/>
  <c r="F12" i="49"/>
  <c r="D12" i="49"/>
  <c r="B13" i="49" s="1"/>
  <c r="F12" i="48" l="1"/>
  <c r="D12" i="48"/>
  <c r="B13" i="48" s="1"/>
  <c r="F12" i="47" l="1"/>
  <c r="D12" i="47"/>
  <c r="B13" i="47" s="1"/>
  <c r="F12" i="46"/>
  <c r="D12" i="46"/>
  <c r="B13" i="46" s="1"/>
  <c r="B13" i="45"/>
  <c r="F12" i="23"/>
  <c r="I65" i="24"/>
  <c r="F65" i="24"/>
  <c r="F64" i="24"/>
  <c r="I59" i="24"/>
  <c r="F59" i="24"/>
  <c r="F58" i="24"/>
  <c r="I53" i="24"/>
  <c r="F53" i="24"/>
  <c r="F52" i="24"/>
  <c r="I47" i="24"/>
  <c r="F47" i="24"/>
  <c r="F46" i="24"/>
  <c r="I41" i="24"/>
  <c r="F41" i="24"/>
  <c r="F40" i="24"/>
  <c r="I35" i="24"/>
  <c r="F35" i="24"/>
  <c r="F34" i="24"/>
  <c r="F70" i="24" s="1"/>
  <c r="I29" i="24"/>
  <c r="F29" i="24"/>
  <c r="F28" i="24"/>
  <c r="I23" i="24"/>
  <c r="F23" i="24"/>
  <c r="F22" i="24"/>
  <c r="F17" i="24"/>
  <c r="I17" i="24"/>
  <c r="F16" i="24" s="1"/>
  <c r="I11" i="24"/>
  <c r="H13" i="24"/>
  <c r="H12" i="24"/>
  <c r="E13" i="24"/>
  <c r="E12" i="24"/>
  <c r="F11" i="24"/>
  <c r="F10" i="24"/>
  <c r="F4" i="24"/>
  <c r="I5" i="24"/>
  <c r="F5" i="24"/>
  <c r="Q4" i="44" l="1"/>
  <c r="N4" i="44"/>
  <c r="K4" i="44" l="1"/>
  <c r="Q4" i="43"/>
  <c r="N4" i="43"/>
  <c r="K4" i="43"/>
  <c r="B12" i="42"/>
  <c r="B13" i="42" s="1"/>
  <c r="B14" i="42" s="1"/>
  <c r="B15" i="42" s="1"/>
  <c r="B16" i="42" s="1"/>
  <c r="B17" i="42" s="1"/>
  <c r="B18" i="42" s="1"/>
  <c r="B19" i="42" s="1"/>
  <c r="B20" i="42" s="1"/>
  <c r="B21" i="42" s="1"/>
  <c r="B22" i="42" s="1"/>
  <c r="B23" i="42" s="1"/>
  <c r="B24" i="42" s="1"/>
  <c r="B25" i="42" s="1"/>
  <c r="B26" i="42" s="1"/>
  <c r="B27" i="42" s="1"/>
  <c r="B28" i="42" s="1"/>
  <c r="B29" i="42" s="1"/>
  <c r="B30" i="42" s="1"/>
  <c r="B31" i="42" s="1"/>
  <c r="B32" i="42" s="1"/>
  <c r="B33" i="42" s="1"/>
  <c r="B34" i="42" s="1"/>
  <c r="B35" i="42" s="1"/>
  <c r="B36" i="42" s="1"/>
  <c r="B37" i="42" s="1"/>
  <c r="B38" i="42" s="1"/>
  <c r="B39" i="42" s="1"/>
  <c r="B40" i="42" s="1"/>
  <c r="B41" i="42" s="1"/>
  <c r="B42" i="42" s="1"/>
  <c r="B43" i="42" s="1"/>
  <c r="B44" i="42" s="1"/>
  <c r="B45" i="42" s="1"/>
  <c r="B46" i="42" s="1"/>
  <c r="B47" i="42" s="1"/>
  <c r="B48" i="42" s="1"/>
  <c r="B49" i="42" s="1"/>
  <c r="B50" i="42" s="1"/>
  <c r="B51" i="42" s="1"/>
  <c r="B52" i="42" s="1"/>
  <c r="B53" i="42" s="1"/>
  <c r="B54" i="42" s="1"/>
  <c r="B55" i="42" s="1"/>
  <c r="B56" i="42" s="1"/>
  <c r="B57" i="42" s="1"/>
  <c r="B58" i="42" s="1"/>
  <c r="B59" i="42" s="1"/>
  <c r="B60" i="42" s="1"/>
  <c r="B61" i="42" s="1"/>
  <c r="B62" i="42" s="1"/>
  <c r="B63" i="42" s="1"/>
  <c r="B64" i="42" s="1"/>
  <c r="B65" i="42" s="1"/>
  <c r="B66" i="42" s="1"/>
  <c r="B67" i="42" s="1"/>
  <c r="B68" i="42" s="1"/>
  <c r="Q4" i="42"/>
  <c r="N4" i="42"/>
  <c r="K4" i="42"/>
  <c r="Q4" i="41"/>
  <c r="N4" i="41"/>
  <c r="K4" i="41"/>
  <c r="Q4" i="40"/>
  <c r="N4" i="40"/>
  <c r="K4" i="40"/>
  <c r="Q4" i="39"/>
  <c r="N4" i="39"/>
  <c r="K4" i="39"/>
  <c r="F70" i="38" l="1"/>
  <c r="Q4" i="36" l="1"/>
  <c r="N4" i="36"/>
  <c r="K4" i="36"/>
  <c r="Q4" i="35"/>
  <c r="N4" i="35"/>
  <c r="K4" i="35"/>
  <c r="Q4" i="33"/>
  <c r="N4" i="33"/>
  <c r="K4" i="33"/>
  <c r="Q4" i="31"/>
  <c r="N4" i="31"/>
  <c r="K4" i="31"/>
  <c r="Q4" i="26"/>
  <c r="N4" i="26"/>
  <c r="D12" i="23"/>
  <c r="B13" i="23" s="1"/>
  <c r="D12" i="11" l="1"/>
  <c r="F12" i="11"/>
  <c r="B13" i="11" l="1"/>
  <c r="Q4" i="4" l="1"/>
  <c r="N4" i="4" l="1"/>
  <c r="K4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Control Canino</author>
  </authors>
  <commentList>
    <comment ref="H43" authorId="0" shapeId="0" xr:uid="{B28C53D4-91D0-4AD0-BB05-4F6A7127DDC7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lapapeleta marca raz labrador pero se trata de un felino</t>
        </r>
      </text>
    </comment>
    <comment ref="H46" authorId="0" shapeId="0" xr:uid="{A8AE6596-15FC-461D-B15E-EE823520B7CD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en la papeleta esta marcado canino y felino</t>
        </r>
      </text>
    </comment>
    <comment ref="H47" authorId="0" shapeId="0" xr:uid="{CF98D641-A740-4504-8AA3-253FD27B243D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en la papeleta esta marcado canino y felino
</t>
        </r>
      </text>
    </comment>
    <comment ref="H48" authorId="0" shapeId="0" xr:uid="{9355FB93-202E-411A-B51C-C5CCAF24AA30}">
      <text>
        <r>
          <rPr>
            <b/>
            <sz val="9"/>
            <color indexed="81"/>
            <rFont val="Tahoma"/>
            <family val="2"/>
          </rPr>
          <t xml:space="preserve">Control Canino: </t>
        </r>
        <r>
          <rPr>
            <sz val="9"/>
            <color indexed="81"/>
            <rFont val="Tahoma"/>
            <family val="2"/>
          </rPr>
          <t>en la papeleta esta marcado canino y felino</t>
        </r>
      </text>
    </comment>
    <comment ref="H49" authorId="0" shapeId="0" xr:uid="{EC37E1DF-0555-4C8C-B09E-BC76D1547675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en la papeleta esta marcado canino y felino</t>
        </r>
      </text>
    </comment>
    <comment ref="Q49" authorId="0" shapeId="0" xr:uid="{540A4C9D-2C9A-4B9E-8B9B-6F954580A626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cuantas vacunas tiene</t>
        </r>
      </text>
    </comment>
    <comment ref="H50" authorId="0" shapeId="0" xr:uid="{DF0B6CA1-8288-47A6-8AF6-4282C484E029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en la papeleta esta marcado canino y felino</t>
        </r>
      </text>
    </comment>
    <comment ref="J50" authorId="0" shapeId="0" xr:uid="{0B610DA6-AC07-420D-95C1-0441A3B6F555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especifica el color</t>
        </r>
      </text>
    </comment>
    <comment ref="Q50" authorId="0" shapeId="0" xr:uid="{134E3134-5148-45E2-B095-C6F91EFA9336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cuantas vacunas tiene</t>
        </r>
      </text>
    </comment>
    <comment ref="J69" authorId="0" shapeId="0" xr:uid="{1D0ED06C-6B49-4E0E-ADBC-A12012CE4367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se especifico el color</t>
        </r>
      </text>
    </comment>
    <comment ref="Q70" authorId="0" shapeId="0" xr:uid="{F655710A-7A21-4AD5-A4D5-03BECEA6A0A1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cantidad de vacunas.</t>
        </r>
      </text>
    </comment>
    <comment ref="Q71" authorId="0" shapeId="0" xr:uid="{CC4A2FAA-5CE9-4200-A8C4-084BA1CF067B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cantidad de vacunas</t>
        </r>
      </text>
    </comment>
    <comment ref="M72" authorId="0" shapeId="0" xr:uid="{5EF7FDFB-2F4B-42B8-8BA9-00811CD312AF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especifica cantidad</t>
        </r>
      </text>
    </comment>
    <comment ref="Q72" authorId="0" shapeId="0" xr:uid="{470AD562-BF93-4FAB-8D4A-F1051862EE92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especifica cantidad</t>
        </r>
      </text>
    </comment>
    <comment ref="L73" authorId="0" shapeId="0" xr:uid="{4E42BB23-7576-4138-AC86-E4604079CFEC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cantidad</t>
        </r>
      </text>
    </comment>
    <comment ref="M74" authorId="0" shapeId="0" xr:uid="{A6A9EB01-B410-41AD-AAA8-033F0A2F1A83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cantidad</t>
        </r>
      </text>
    </comment>
    <comment ref="Q74" authorId="0" shapeId="0" xr:uid="{FD37AB79-432B-45CB-AC3E-5C522222F4F8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cantidad</t>
        </r>
      </text>
    </comment>
    <comment ref="M75" authorId="0" shapeId="0" xr:uid="{961ED17C-5D4D-4288-B37F-392C1409B8D6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cantidad</t>
        </r>
      </text>
    </comment>
    <comment ref="Q75" authorId="0" shapeId="0" xr:uid="{BDB4AE36-AFD5-4653-A97D-A72A9369D292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cantidad</t>
        </r>
      </text>
    </comment>
    <comment ref="M76" authorId="0" shapeId="0" xr:uid="{D5BB82E7-3F71-418C-883C-BEBAF777F1B4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cantidad</t>
        </r>
      </text>
    </comment>
    <comment ref="Q76" authorId="0" shapeId="0" xr:uid="{C9CE2811-DB02-45C5-92C1-7375E2E2A075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cantidad</t>
        </r>
      </text>
    </comment>
    <comment ref="M77" authorId="0" shapeId="0" xr:uid="{A26FEAEA-4243-40DA-ACCB-2AA72589AFCA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cantidad</t>
        </r>
      </text>
    </comment>
    <comment ref="Q77" authorId="0" shapeId="0" xr:uid="{CE159A19-83CF-4FA7-BB05-20E5BD8F31B0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cantidad</t>
        </r>
      </text>
    </comment>
    <comment ref="M78" authorId="0" shapeId="0" xr:uid="{C4AE0CAE-C3AB-427B-A544-566E9DD8CAA0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cantidad</t>
        </r>
      </text>
    </comment>
    <comment ref="Q78" authorId="0" shapeId="0" xr:uid="{CA6B5860-8515-412D-88B4-E14EBD3B84EF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cantidad</t>
        </r>
      </text>
    </comment>
    <comment ref="M79" authorId="0" shapeId="0" xr:uid="{787F7EA4-C09B-44D8-82B1-911E0B26C4AD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cantidad</t>
        </r>
      </text>
    </comment>
    <comment ref="Q79" authorId="0" shapeId="0" xr:uid="{CEDFF0AD-D11D-4029-B752-490D54688B8F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cantidad</t>
        </r>
      </text>
    </comment>
    <comment ref="H91" authorId="0" shapeId="0" xr:uid="{22BAAE7A-64E3-496D-9DEC-66A05F3F107F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especie</t>
        </r>
      </text>
    </comment>
    <comment ref="J91" authorId="0" shapeId="0" xr:uid="{441E6F15-702C-43F5-A948-CD47254D6654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color</t>
        </r>
      </text>
    </comment>
    <comment ref="J92" authorId="0" shapeId="0" xr:uid="{45CBA611-30C4-40DB-9D61-14E5B4D803CF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color</t>
        </r>
      </text>
    </comment>
    <comment ref="K92" authorId="0" shapeId="0" xr:uid="{98B45CA0-06B1-40BA-9448-9F82F0D38FFB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cantidad</t>
        </r>
      </text>
    </comment>
    <comment ref="J93" authorId="0" shapeId="0" xr:uid="{3A6A6367-CB10-432F-962C-0B7C882532FD}">
      <text>
        <r>
          <rPr>
            <b/>
            <sz val="9"/>
            <color indexed="81"/>
            <rFont val="Tahoma"/>
            <family val="2"/>
          </rPr>
          <t xml:space="preserve">Control Canino: </t>
        </r>
        <r>
          <rPr>
            <sz val="9"/>
            <color indexed="81"/>
            <rFont val="Tahoma"/>
            <family val="2"/>
          </rPr>
          <t>no especifico color</t>
        </r>
      </text>
    </comment>
    <comment ref="J94" authorId="0" shapeId="0" xr:uid="{69AD3A83-7407-45C7-BE56-C4D2AFEC216A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color</t>
        </r>
      </text>
    </comment>
    <comment ref="N95" authorId="0" shapeId="0" xr:uid="{8D8B7708-BCA7-4438-9F05-879F8131FC0C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cantidad</t>
        </r>
      </text>
    </comment>
    <comment ref="Q95" authorId="0" shapeId="0" xr:uid="{B5339BC8-6BF8-417B-8AD8-5B450142864A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specifico si es una o multiples dosis</t>
        </r>
      </text>
    </comment>
    <comment ref="H96" authorId="0" shapeId="0" xr:uid="{4F376266-EAE3-4B44-A720-EA3D237C8EBB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especifica especie</t>
        </r>
      </text>
    </comment>
    <comment ref="J98" authorId="0" shapeId="0" xr:uid="{2E6907B6-0A41-42C7-9FFB-22F9F088ACE3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color</t>
        </r>
      </text>
    </comment>
    <comment ref="P99" authorId="0" shapeId="0" xr:uid="{EB3A15A8-131F-4F07-9594-549C75697596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cantidad</t>
        </r>
      </text>
    </comment>
    <comment ref="J100" authorId="0" shapeId="0" xr:uid="{B7800181-BB45-4E88-8982-F53ACBF0EA45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color</t>
        </r>
      </text>
    </comment>
    <comment ref="K101" authorId="0" shapeId="0" xr:uid="{8CCC5BB8-E3FE-4D4B-AEC4-B1C019E68CF3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cantidad</t>
        </r>
      </text>
    </comment>
    <comment ref="M102" authorId="0" shapeId="0" xr:uid="{05660DE8-5628-48DE-B3F4-0541F0871190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cantidad</t>
        </r>
      </text>
    </comment>
    <comment ref="Q102" authorId="0" shapeId="0" xr:uid="{FB8FDAA3-B540-43C3-85B4-319A7F51E89F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cantidad</t>
        </r>
      </text>
    </comment>
    <comment ref="M103" authorId="0" shapeId="0" xr:uid="{024BB247-35D4-424B-8B17-B9854A7B129B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cantidad</t>
        </r>
      </text>
    </comment>
    <comment ref="Q103" authorId="0" shapeId="0" xr:uid="{FC9D3628-2502-4BBC-99A2-3FDABAC54D87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cantidad</t>
        </r>
      </text>
    </comment>
    <comment ref="M104" authorId="0" shapeId="0" xr:uid="{D32F9522-A571-457A-BE24-05756EF19172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cantidad</t>
        </r>
      </text>
    </comment>
    <comment ref="Q104" authorId="0" shapeId="0" xr:uid="{F4524221-BB2C-4FF0-A1D2-7B3C591F5FAB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cantidad</t>
        </r>
      </text>
    </comment>
    <comment ref="M105" authorId="0" shapeId="0" xr:uid="{0171730A-7AF6-49D1-B2AE-3E5646A49EFA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cantidad</t>
        </r>
      </text>
    </comment>
    <comment ref="Q105" authorId="0" shapeId="0" xr:uid="{B1E4D097-C89D-46C9-880B-864DBA26AE36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cantidad</t>
        </r>
      </text>
    </comment>
    <comment ref="M106" authorId="0" shapeId="0" xr:uid="{E0A91877-E169-445A-A6DD-C9E6214CA90D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cantidad</t>
        </r>
      </text>
    </comment>
    <comment ref="Q106" authorId="0" shapeId="0" xr:uid="{C03ECFA3-2895-4EE1-B4D4-075C0AD9E638}">
      <text>
        <r>
          <rPr>
            <b/>
            <sz val="9"/>
            <color indexed="81"/>
            <rFont val="Tahoma"/>
            <family val="2"/>
          </rPr>
          <t>Control Canino:</t>
        </r>
        <r>
          <rPr>
            <sz val="9"/>
            <color indexed="81"/>
            <rFont val="Tahoma"/>
            <family val="2"/>
          </rPr>
          <t xml:space="preserve">
no especifico cantidad</t>
        </r>
      </text>
    </comment>
  </commentList>
</comments>
</file>

<file path=xl/sharedStrings.xml><?xml version="1.0" encoding="utf-8"?>
<sst xmlns="http://schemas.openxmlformats.org/spreadsheetml/2006/main" count="15455" uniqueCount="2450">
  <si>
    <t>MUNICIPO DE HUICHAPAN</t>
  </si>
  <si>
    <t>LOCALIDAD</t>
  </si>
  <si>
    <t>COLOR</t>
  </si>
  <si>
    <t>SEXO</t>
  </si>
  <si>
    <t>DOSIS APLICADA</t>
  </si>
  <si>
    <t xml:space="preserve"> FOLIO</t>
  </si>
  <si>
    <t>RAZA</t>
  </si>
  <si>
    <t>FELINO</t>
  </si>
  <si>
    <t>CANINO</t>
  </si>
  <si>
    <t>ESPECIE</t>
  </si>
  <si>
    <t>CALLE Y NÚMERO</t>
  </si>
  <si>
    <t>DIRECCIÓN DE SERVICIOS MUNICIPALES - COORDINACION DE CONTROL CANINO</t>
  </si>
  <si>
    <t>NOMBRE</t>
  </si>
  <si>
    <t>DATOS DEL ANIMAL</t>
  </si>
  <si>
    <t>DATOS DEL PROPIETARIO</t>
  </si>
  <si>
    <t>NO.</t>
  </si>
  <si>
    <t>FECHA DE VACUNACIÓN:</t>
  </si>
  <si>
    <t>UBICACIÓN DEL MÓDULO:</t>
  </si>
  <si>
    <t>M</t>
  </si>
  <si>
    <t>H</t>
  </si>
  <si>
    <t>META DE VACUNACIÓN:</t>
  </si>
  <si>
    <t>DOSIS APLICADAS:</t>
  </si>
  <si>
    <t>CANINOS:</t>
  </si>
  <si>
    <t>FELINOS:</t>
  </si>
  <si>
    <t>CENTRO DE CONTROL CANINO</t>
  </si>
  <si>
    <t>MUNICIPIO DE HUICHAPAN</t>
  </si>
  <si>
    <t>META DE VACUNACIÓN</t>
  </si>
  <si>
    <t>DOSIS APLICADAS</t>
  </si>
  <si>
    <t>Total Caninos</t>
  </si>
  <si>
    <t>Total Felinos</t>
  </si>
  <si>
    <t>Hembras</t>
  </si>
  <si>
    <t>Machos</t>
  </si>
  <si>
    <t>Constancias Requisitadas:</t>
  </si>
  <si>
    <t>Folio Inicial</t>
  </si>
  <si>
    <t>Folio Final</t>
  </si>
  <si>
    <t>Fol. Canc.</t>
  </si>
  <si>
    <t>DIRECCIÓN DE SERVICIOS MUNICIPALES</t>
  </si>
  <si>
    <t>DOSIS DESPERDICIADAS:</t>
  </si>
  <si>
    <t xml:space="preserve"> </t>
  </si>
  <si>
    <t>"JORNADA ESTATAL DE VACUNACIÓN ANTIRRÁBICA CANINA Y FELINA 2023"</t>
  </si>
  <si>
    <t>MAYOR DE 1 AÑO</t>
  </si>
  <si>
    <t>7-12 MESES</t>
  </si>
  <si>
    <t>MÉNOS DE 6 MESES</t>
  </si>
  <si>
    <t>MENOS DE 6 MESES</t>
  </si>
  <si>
    <t>.</t>
  </si>
  <si>
    <t>SIN DATOS/ILEGIBLE:</t>
  </si>
  <si>
    <t>DOSIS DESPR.:</t>
  </si>
  <si>
    <t>Fol. Faltante</t>
  </si>
  <si>
    <t>LOCALIDAD ATENDIDA: MUNICIPIO DE HUICHAPAN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</si>
  <si>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>*Los Conos.</t>
    </r>
  </si>
  <si>
    <t>FECHA DE VACUNACIÓN</t>
  </si>
  <si>
    <t>RESULTADOS</t>
  </si>
  <si>
    <r>
      <t>1.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 </t>
    </r>
  </si>
  <si>
    <r>
      <t>2.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 </t>
    </r>
  </si>
  <si>
    <r>
      <t>3.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 </t>
    </r>
  </si>
  <si>
    <r>
      <t>4.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 </t>
    </r>
  </si>
  <si>
    <r>
      <t>5.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 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</si>
  <si>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DOSIS APLICADAS: </t>
    </r>
  </si>
  <si>
    <t>TOTALES</t>
  </si>
  <si>
    <t>Dosis Aplicadas</t>
  </si>
  <si>
    <r>
      <t>6.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 </t>
    </r>
  </si>
  <si>
    <r>
      <t>7.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 </t>
    </r>
  </si>
  <si>
    <t>*Plazuela de la comunidad</t>
  </si>
  <si>
    <t>Barrio Guadalupe
*Jardín</t>
  </si>
  <si>
    <t>Barrio San Isidro
*Plazuela comunitaria</t>
  </si>
  <si>
    <t>A un costado del Salón Ejidal</t>
  </si>
  <si>
    <t>Molino comunitario</t>
  </si>
  <si>
    <t>Cancha techada junto a la iglesia</t>
  </si>
  <si>
    <t>Delegación municipal</t>
  </si>
  <si>
    <t>Clínica de salud</t>
  </si>
  <si>
    <t>Plazuela junto a la iglesia</t>
  </si>
  <si>
    <t>GAVILLERO DE MINTHÓ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</si>
  <si>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118 DOSIS</t>
    </r>
    <r>
      <rPr>
        <sz val="11"/>
        <color theme="1"/>
        <rFont val="Calibri"/>
        <family val="2"/>
      </rPr>
      <t xml:space="preserve"> </t>
    </r>
  </si>
  <si>
    <t>ASTILLERO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</si>
  <si>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 xml:space="preserve"> 394 DOSIS</t>
    </r>
    <r>
      <rPr>
        <sz val="11"/>
        <color theme="1"/>
        <rFont val="Calibri"/>
        <family val="2"/>
      </rPr>
      <t xml:space="preserve"> </t>
    </r>
  </si>
  <si>
    <t>LA ESCONDIDA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</si>
  <si>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100 DOSIS</t>
    </r>
    <r>
      <rPr>
        <sz val="11"/>
        <color theme="1"/>
        <rFont val="Calibri"/>
        <family val="2"/>
      </rPr>
      <t xml:space="preserve"> </t>
    </r>
  </si>
  <si>
    <t>DANDHÓ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</si>
  <si>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>META DE VACUNACIÓN:</t>
    </r>
    <r>
      <rPr>
        <b/>
        <sz val="11"/>
        <color theme="1"/>
        <rFont val="Calibri"/>
        <family val="2"/>
      </rPr>
      <t xml:space="preserve"> 135DOSIS</t>
    </r>
  </si>
  <si>
    <t>DOTHÍ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</si>
  <si>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>META DE VACUNACIÓN:</t>
    </r>
    <r>
      <rPr>
        <b/>
        <sz val="11"/>
        <color theme="1"/>
        <rFont val="Calibri"/>
        <family val="2"/>
      </rPr>
      <t xml:space="preserve"> 73 DOSIS</t>
    </r>
  </si>
  <si>
    <t>EL APARTADERO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</si>
  <si>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190 DOSIS</t>
    </r>
    <r>
      <rPr>
        <sz val="11"/>
        <color theme="1"/>
        <rFont val="Calibri"/>
        <family val="2"/>
      </rPr>
      <t xml:space="preserve"> </t>
    </r>
  </si>
  <si>
    <t>COMODEJÉ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</si>
  <si>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115 DOSIS</t>
    </r>
    <r>
      <rPr>
        <sz val="11"/>
        <color theme="1"/>
        <rFont val="Calibri"/>
        <family val="2"/>
      </rPr>
      <t xml:space="preserve"> </t>
    </r>
  </si>
  <si>
    <t>BONDOJITO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</si>
  <si>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220 DOSIS</t>
    </r>
    <r>
      <rPr>
        <sz val="11"/>
        <color theme="1"/>
        <rFont val="Calibri"/>
        <family val="2"/>
      </rPr>
      <t xml:space="preserve"> </t>
    </r>
  </si>
  <si>
    <t>EL CARMEN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</si>
  <si>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228 DOSIS</t>
    </r>
    <r>
      <rPr>
        <sz val="11"/>
        <color theme="1"/>
        <rFont val="Calibri"/>
        <family val="2"/>
      </rPr>
      <t xml:space="preserve"> </t>
    </r>
  </si>
  <si>
    <t>HUIXCAZDHÁ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</si>
  <si>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250 DOSIS</t>
    </r>
    <r>
      <rPr>
        <sz val="11"/>
        <color theme="1"/>
        <rFont val="Calibri"/>
        <family val="2"/>
      </rPr>
      <t xml:space="preserve"> </t>
    </r>
  </si>
  <si>
    <t>JONACAPA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</si>
  <si>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376 DOSIS</t>
    </r>
    <r>
      <rPr>
        <sz val="11"/>
        <color theme="1"/>
        <rFont val="Calibri"/>
        <family val="2"/>
      </rPr>
      <t xml:space="preserve"> </t>
    </r>
  </si>
  <si>
    <t>CARLOS CHÁVEZ GARCÍA</t>
  </si>
  <si>
    <t>RUMBO A LA PRESA</t>
  </si>
  <si>
    <t>GUANTE</t>
  </si>
  <si>
    <t>-</t>
  </si>
  <si>
    <t>6A</t>
  </si>
  <si>
    <t>TIGRE</t>
  </si>
  <si>
    <t>3A</t>
  </si>
  <si>
    <t>SUB</t>
  </si>
  <si>
    <t>GENARO VENTURA SAENZ</t>
  </si>
  <si>
    <t>SOBRE AVENIDA PRINCIPAL</t>
  </si>
  <si>
    <t>ROCKY</t>
  </si>
  <si>
    <t>PINTO</t>
  </si>
  <si>
    <t>2A</t>
  </si>
  <si>
    <t>BRANDY</t>
  </si>
  <si>
    <t>1A 8M</t>
  </si>
  <si>
    <t>1A</t>
  </si>
  <si>
    <t>CHIWIS</t>
  </si>
  <si>
    <t>CHIHUAHUA</t>
  </si>
  <si>
    <t>CRIOLLO</t>
  </si>
  <si>
    <t>BLANCO</t>
  </si>
  <si>
    <t>TELETUVI</t>
  </si>
  <si>
    <t>GRIS</t>
  </si>
  <si>
    <t>2A 11M</t>
  </si>
  <si>
    <t>JERRY</t>
  </si>
  <si>
    <t>NEGRO</t>
  </si>
  <si>
    <t>8A</t>
  </si>
  <si>
    <t>7A</t>
  </si>
  <si>
    <t>LUIS CHÁVEZ VENTURA</t>
  </si>
  <si>
    <t>RUMBO A LA LOMA</t>
  </si>
  <si>
    <t>DOGIS</t>
  </si>
  <si>
    <t>PANDA</t>
  </si>
  <si>
    <t>CAFÉ PINTO</t>
  </si>
  <si>
    <t>DARIO SAENZ NAVA</t>
  </si>
  <si>
    <t>PIRATA</t>
  </si>
  <si>
    <t>AMARILLO</t>
  </si>
  <si>
    <t>MAURICIO CHÁVEZ SAENZ</t>
  </si>
  <si>
    <t>AL LADO SECUNDARIA</t>
  </si>
  <si>
    <t>CHAPU</t>
  </si>
  <si>
    <t>BLANCO MANCHAS</t>
  </si>
  <si>
    <t>4A</t>
  </si>
  <si>
    <t>BUDY</t>
  </si>
  <si>
    <t>LUIS ALBERTO CHÁVEZ SAENZ</t>
  </si>
  <si>
    <t>PALOMA</t>
  </si>
  <si>
    <t>NUBE</t>
  </si>
  <si>
    <t>FÉLIX NAVA VILLAGRÁN</t>
  </si>
  <si>
    <t>COMANDER</t>
  </si>
  <si>
    <t>PASTOR ALEMAN</t>
  </si>
  <si>
    <t>GOLONDRINO</t>
  </si>
  <si>
    <t>RUMBO AL CERRITO</t>
  </si>
  <si>
    <t>BRISKY</t>
  </si>
  <si>
    <t>ALASKA</t>
  </si>
  <si>
    <t>WENCESLAO VENTURA SAENZ</t>
  </si>
  <si>
    <t>CAFÉ</t>
  </si>
  <si>
    <t>4A.</t>
  </si>
  <si>
    <t>1A.</t>
  </si>
  <si>
    <t>MAURICIA</t>
  </si>
  <si>
    <t>3A.</t>
  </si>
  <si>
    <t>BENITO NAVA SANCHEZ</t>
  </si>
  <si>
    <t>FRENTE AL AUDITORIO</t>
  </si>
  <si>
    <t>PASTOR AUSTRALIANO</t>
  </si>
  <si>
    <t>PANCHO</t>
  </si>
  <si>
    <t>5A</t>
  </si>
  <si>
    <t>5A.</t>
  </si>
  <si>
    <t>EN BLANCO</t>
  </si>
  <si>
    <t>NORMA CHÁVEZ VILLAGRÁN</t>
  </si>
  <si>
    <t>YAQUESIN</t>
  </si>
  <si>
    <t>HARLEY</t>
  </si>
  <si>
    <t>2A.</t>
  </si>
  <si>
    <t>KARINA RAMÍREZ VALERIO</t>
  </si>
  <si>
    <t>CAPULÍN</t>
  </si>
  <si>
    <t>CX LABRADOR</t>
  </si>
  <si>
    <t>GUFY</t>
  </si>
  <si>
    <t>OREJAS</t>
  </si>
  <si>
    <t>GERÓNIMO CHÁVEZ MARTÍNEZ</t>
  </si>
  <si>
    <t>EN LA LOMA</t>
  </si>
  <si>
    <t>LOBA</t>
  </si>
  <si>
    <t>6A.</t>
  </si>
  <si>
    <t>AMARILLO/NEGRO</t>
  </si>
  <si>
    <t>BLANCO/AMARILLO</t>
  </si>
  <si>
    <t>5M</t>
  </si>
  <si>
    <t>LAZY</t>
  </si>
  <si>
    <t>TARZAN</t>
  </si>
  <si>
    <t>MAXIMILIANO</t>
  </si>
  <si>
    <t>NEGRO/GRIS</t>
  </si>
  <si>
    <t>ROMÁN BAUTISTA CHÁVEZ</t>
  </si>
  <si>
    <t>POR LA PRESA</t>
  </si>
  <si>
    <t>PALOMO</t>
  </si>
  <si>
    <t>BLANCO/NEGRO</t>
  </si>
  <si>
    <t>8A.</t>
  </si>
  <si>
    <t>BANBI</t>
  </si>
  <si>
    <t>IGNACIO NAVA CHÁVEZ</t>
  </si>
  <si>
    <t>ARRIBA DE LA PRESA</t>
  </si>
  <si>
    <t>7A.</t>
  </si>
  <si>
    <t>10A</t>
  </si>
  <si>
    <t>10A.</t>
  </si>
  <si>
    <t>ESTEFANIA SAENZ SAENZ</t>
  </si>
  <si>
    <t>JACK</t>
  </si>
  <si>
    <t>HUSKY SIBERIANO</t>
  </si>
  <si>
    <t>BLANCO/GRIS</t>
  </si>
  <si>
    <t>1A 9M</t>
  </si>
  <si>
    <t>MAGDALENA SAENZ GARCÍA</t>
  </si>
  <si>
    <t>PARDA</t>
  </si>
  <si>
    <t>PARDO</t>
  </si>
  <si>
    <t>MIMI</t>
  </si>
  <si>
    <t>MUÑECA</t>
  </si>
  <si>
    <t>13A</t>
  </si>
  <si>
    <t>EUSEBIO NAVA CHAVERO</t>
  </si>
  <si>
    <t>FRENTE A LA IGLESIA</t>
  </si>
  <si>
    <t>DRACO</t>
  </si>
  <si>
    <t>GRIS/NEGRO</t>
  </si>
  <si>
    <t>MACARIO SAENZ CHÁVEZ</t>
  </si>
  <si>
    <t>100 MTS CENTRO ECOTURISTICO</t>
  </si>
  <si>
    <t>LALA</t>
  </si>
  <si>
    <t>NEGRO ATIGRADO</t>
  </si>
  <si>
    <t>BUPY</t>
  </si>
  <si>
    <t>BOMBO</t>
  </si>
  <si>
    <t>AMADA CHAVERO CERVANTES</t>
  </si>
  <si>
    <t>ATRÁS DE LA IGLESIA</t>
  </si>
  <si>
    <t>BAMBINO</t>
  </si>
  <si>
    <t>OSO</t>
  </si>
  <si>
    <t>VICTORIA NAVA SÁNCHEZ</t>
  </si>
  <si>
    <t>A UN LADO CONAFE</t>
  </si>
  <si>
    <t>PELUCHÍN</t>
  </si>
  <si>
    <t>DOGY</t>
  </si>
  <si>
    <t>CX SALCHICHA</t>
  </si>
  <si>
    <t>1A 2M</t>
  </si>
  <si>
    <t>GERÓNIMO SAENZ RODRÍGUEZ</t>
  </si>
  <si>
    <t>AL LADO CONAFE</t>
  </si>
  <si>
    <t>MARCIANO</t>
  </si>
  <si>
    <t>2M</t>
  </si>
  <si>
    <t>BONO</t>
  </si>
  <si>
    <t>6M</t>
  </si>
  <si>
    <t>LUNA</t>
  </si>
  <si>
    <t>BRUNO</t>
  </si>
  <si>
    <t>MIMICHO</t>
  </si>
  <si>
    <t>MÁS 5</t>
  </si>
  <si>
    <t>14A</t>
  </si>
  <si>
    <t>MANCHAS</t>
  </si>
  <si>
    <t>CARACTERÍSTICO</t>
  </si>
  <si>
    <t>15A</t>
  </si>
  <si>
    <t>GABRIELA NAVA CHÁVEZ</t>
  </si>
  <si>
    <t>CERCA DE PRESA EXCABANDHÁ</t>
  </si>
  <si>
    <t>PELUSA</t>
  </si>
  <si>
    <t>LEOBARDO NAVA</t>
  </si>
  <si>
    <t>PASANDO CENTRO ECONTURISTICO FRENTE TORRE LUZ</t>
  </si>
  <si>
    <t>BLANCO/CAFÉ</t>
  </si>
  <si>
    <t>LORENZO GARCÍA HERNÁNDEZ</t>
  </si>
  <si>
    <t>200 MTS DE LA IGLESIA</t>
  </si>
  <si>
    <t>DOMINÓ</t>
  </si>
  <si>
    <t>JUAN SAENZ</t>
  </si>
  <si>
    <t>CALLE PRINCIPAL, 500 MTS IGLESIA</t>
  </si>
  <si>
    <t>SIMBA</t>
  </si>
  <si>
    <t>GOLIAT</t>
  </si>
  <si>
    <t>BORIS</t>
  </si>
  <si>
    <t>AMARILLA</t>
  </si>
  <si>
    <t>1A6M</t>
  </si>
  <si>
    <t>MARIO SAENZ VENTURA</t>
  </si>
  <si>
    <t>BOLILLO</t>
  </si>
  <si>
    <t>DANDY</t>
  </si>
  <si>
    <t>MARISELA OLGUIN CHAVERO</t>
  </si>
  <si>
    <t>ADELANTE DEL POZO</t>
  </si>
  <si>
    <t>YEI</t>
  </si>
  <si>
    <t>CENIZA</t>
  </si>
  <si>
    <t>IGNACIO NAVA</t>
  </si>
  <si>
    <t>NEGRO/BLANCO</t>
  </si>
  <si>
    <t>DILAN</t>
  </si>
  <si>
    <t>MOLLY</t>
  </si>
  <si>
    <t>GRIS-PARDO</t>
  </si>
  <si>
    <t>9M</t>
  </si>
  <si>
    <t>MARIBEL CHAVEZ GARCIA</t>
  </si>
  <si>
    <t>MISTI</t>
  </si>
  <si>
    <t>3M</t>
  </si>
  <si>
    <t>TRIBILINA</t>
  </si>
  <si>
    <t>BLANCA</t>
  </si>
  <si>
    <t>GARY</t>
  </si>
  <si>
    <t>COCHOCO</t>
  </si>
  <si>
    <t>LUCAS</t>
  </si>
  <si>
    <t>CAFÉ CLARO</t>
  </si>
  <si>
    <t>10M</t>
  </si>
  <si>
    <t>CAREY</t>
  </si>
  <si>
    <t>PICHA</t>
  </si>
  <si>
    <t>JOSE ARMANDO PALACIOS NAVA</t>
  </si>
  <si>
    <t>JUNTO A LA PRESA</t>
  </si>
  <si>
    <t>SHADOW</t>
  </si>
  <si>
    <t>AMERICAN BULLY</t>
  </si>
  <si>
    <t>FLACA</t>
  </si>
  <si>
    <t>BELGA MALLINOIS</t>
  </si>
  <si>
    <t>AMARILLO CARA NEGRA</t>
  </si>
  <si>
    <t>GRETA</t>
  </si>
  <si>
    <t>PERRO LOBO CHECOSLOVACO</t>
  </si>
  <si>
    <t>MIEL ACARBONADO</t>
  </si>
  <si>
    <t>NERON</t>
  </si>
  <si>
    <t>FILIBERTO CHAVEZ GARCIA</t>
  </si>
  <si>
    <t>CORONEL</t>
  </si>
  <si>
    <t>LOBO</t>
  </si>
  <si>
    <t>AMARILLO ACARBONADO</t>
  </si>
  <si>
    <t>COYOTE</t>
  </si>
  <si>
    <t>4M</t>
  </si>
  <si>
    <t>ABAJO DEL CONAFE</t>
  </si>
  <si>
    <t>CHAMPIS</t>
  </si>
  <si>
    <t>MARIA NAVA SANCHEZ</t>
  </si>
  <si>
    <t>EN EL DEPOSITO</t>
  </si>
  <si>
    <t>SHIRGA</t>
  </si>
  <si>
    <t>ANGORA</t>
  </si>
  <si>
    <t>CLEO</t>
  </si>
  <si>
    <t>ANGELA CHAVEZ</t>
  </si>
  <si>
    <t>BOMBITA</t>
  </si>
  <si>
    <t>DOGUI</t>
  </si>
  <si>
    <t>MININO</t>
  </si>
  <si>
    <t>OSCAR SANCHEZ GARCIA</t>
  </si>
  <si>
    <t>EMBER</t>
  </si>
  <si>
    <t>POR LA PRESA PURISIMA</t>
  </si>
  <si>
    <t>TATI</t>
  </si>
  <si>
    <t>RAYAN</t>
  </si>
  <si>
    <t>YIYI</t>
  </si>
  <si>
    <t>BRAILOSKI NAVA</t>
  </si>
  <si>
    <t>FRENTE A LA ESCUELA</t>
  </si>
  <si>
    <t>MICHUMAU</t>
  </si>
  <si>
    <t>CAFÉ/GRIS</t>
  </si>
  <si>
    <t>1M</t>
  </si>
  <si>
    <t>JOSÉ ALBERTO RAMÍREZ CHÁVEZ</t>
  </si>
  <si>
    <t>FRENTE A LA PRESA</t>
  </si>
  <si>
    <t>YUMA</t>
  </si>
  <si>
    <t>NEGRO/AMARILLO</t>
  </si>
  <si>
    <t>1A 6M</t>
  </si>
  <si>
    <t>SOLÍN</t>
  </si>
  <si>
    <t>3A 6M</t>
  </si>
  <si>
    <t>APENAS</t>
  </si>
  <si>
    <t>SALVADOR CHÁVEZ MARTÍNEZ</t>
  </si>
  <si>
    <t>TERRY</t>
  </si>
  <si>
    <t>CAFÉ/BLANCO</t>
  </si>
  <si>
    <t>PAYASO</t>
  </si>
  <si>
    <t>LAICA</t>
  </si>
  <si>
    <t>NEGRO/CAFÉ</t>
  </si>
  <si>
    <t>ZORRILLO</t>
  </si>
  <si>
    <t>NO ESPECIFICADO</t>
  </si>
  <si>
    <t>8M</t>
  </si>
  <si>
    <t>CAFÉ/NEGRO</t>
  </si>
  <si>
    <t>MARÍA NAVA SÁNCHEZ</t>
  </si>
  <si>
    <t>MINA</t>
  </si>
  <si>
    <t>MARIA GUADALUPE ROJO VALDEZ</t>
  </si>
  <si>
    <t>C. LOS FRESNOS S/N</t>
  </si>
  <si>
    <t>OLAF</t>
  </si>
  <si>
    <t>BLANCO-CAFÉ</t>
  </si>
  <si>
    <t>X</t>
  </si>
  <si>
    <t>LEON ESPINOZA NIETO</t>
  </si>
  <si>
    <t>AV. SAN JUAN S/N</t>
  </si>
  <si>
    <t>SCOOBY</t>
  </si>
  <si>
    <t>COKIN</t>
  </si>
  <si>
    <t>SEVERIANO VALDEZ CRUZ</t>
  </si>
  <si>
    <t>AMANDI</t>
  </si>
  <si>
    <t>SALCHICHA</t>
  </si>
  <si>
    <t>SALOME RESENDIZ MUÑOZ</t>
  </si>
  <si>
    <t>COGU</t>
  </si>
  <si>
    <t>FELISA CHAVEZ VALDEZ</t>
  </si>
  <si>
    <t>C. BUGAMBILIAS S/N</t>
  </si>
  <si>
    <t>TOVIS</t>
  </si>
  <si>
    <t>ATIGRADO</t>
  </si>
  <si>
    <t>BEATRIZ YAÑEZ RAMIREZ</t>
  </si>
  <si>
    <t>C. LA PALMA S/N</t>
  </si>
  <si>
    <t>CHOCOLATE</t>
  </si>
  <si>
    <t>GRISELDA</t>
  </si>
  <si>
    <t>GLORIA ROJO RESEDIZ</t>
  </si>
  <si>
    <t>A UN LADO DE LA PRIMARIA</t>
  </si>
  <si>
    <t>FIFI</t>
  </si>
  <si>
    <t>CHOCO</t>
  </si>
  <si>
    <t>CLOE</t>
  </si>
  <si>
    <t>CLEMENTINA VALDEZ SANCHEZ</t>
  </si>
  <si>
    <t>DUQUI</t>
  </si>
  <si>
    <t>KIARA</t>
  </si>
  <si>
    <t>CHISPA</t>
  </si>
  <si>
    <t>CAFÉ-AMARILLO-NEGRO</t>
  </si>
  <si>
    <t>TAQUITO</t>
  </si>
  <si>
    <t>VICENTE VALDEZ SILVA</t>
  </si>
  <si>
    <t>X PITBULL</t>
  </si>
  <si>
    <t>BLANCO-NEGRO</t>
  </si>
  <si>
    <t>J. GUADALUPE VALDEZ CRUZ</t>
  </si>
  <si>
    <t>CHASE</t>
  </si>
  <si>
    <t>RANDY</t>
  </si>
  <si>
    <t>NEGRO-BLANCO</t>
  </si>
  <si>
    <t>LUIS REY ESPINOZA</t>
  </si>
  <si>
    <t>C. LOS DURAZNOS S/N</t>
  </si>
  <si>
    <t>X PASTOR AUTRALIANO</t>
  </si>
  <si>
    <t>MINGUER</t>
  </si>
  <si>
    <t>LABRADOR</t>
  </si>
  <si>
    <t>CAFÉ OSCURO</t>
  </si>
  <si>
    <t>JANI</t>
  </si>
  <si>
    <t>GUADALUPE VALDEZ VALDEZ</t>
  </si>
  <si>
    <t>BODKY</t>
  </si>
  <si>
    <t>TOBI</t>
  </si>
  <si>
    <t>FELICIANO ROJO CHAVEZ</t>
  </si>
  <si>
    <t>CAPULIN</t>
  </si>
  <si>
    <t>BOMBON</t>
  </si>
  <si>
    <t>SAMUEL RESENDIZ</t>
  </si>
  <si>
    <t>MARTIN</t>
  </si>
  <si>
    <t>VANDEM</t>
  </si>
  <si>
    <t>SARA NIETO</t>
  </si>
  <si>
    <t>TOBIAS</t>
  </si>
  <si>
    <t>BLANCO-AMARILLO</t>
  </si>
  <si>
    <t>BEATRIZ NAVA</t>
  </si>
  <si>
    <t>la papeleta dice que es felino y de raza labrador, tampoco marcaron la cantidad de vacunas que tiene el animal</t>
  </si>
  <si>
    <t>NENA</t>
  </si>
  <si>
    <t>RAYITAS</t>
  </si>
  <si>
    <t>FLORENCIA RODRIGUEZ</t>
  </si>
  <si>
    <t>NEGRO-CAFÉ</t>
  </si>
  <si>
    <t>en la papeleta esta marcado canino y felino, no especifica la cantidad de meses que tiene de edad el animal, y al no estar determinada la especie no se coloco "X" en la edad.</t>
  </si>
  <si>
    <t>KEVIN VALDEZ</t>
  </si>
  <si>
    <t>SERAFIN</t>
  </si>
  <si>
    <t>en la papeleta esta marcado canino y felino, y al no estar determinada la especie no se coloco la edad, tiene 2 años el animal.</t>
  </si>
  <si>
    <t>en la papeleta esta marcado canino y felino, y al no estar determinada la especie no se coloco la edad, tiene 3 años el animal. Tampoco viene marcado la cantidad de vacunas que tiene.</t>
  </si>
  <si>
    <t>JULIANA MUÑOZ</t>
  </si>
  <si>
    <t>TAMAS</t>
  </si>
  <si>
    <t>en la papeleta esta marcado canino y felino, y al no estar determinada la especie no se coloco la edad, es mayor a 1 año el animal. Tampoco viene marcado la cantidad de vacunas que tiene.</t>
  </si>
  <si>
    <t>FERNANDO ESPINOZA VALDEZ</t>
  </si>
  <si>
    <t>TAIRUZ</t>
  </si>
  <si>
    <t>EUSTAQUIO RESENDIZ MUÑOZ</t>
  </si>
  <si>
    <t>JUNTO AL CAMPO DE FUTBOL</t>
  </si>
  <si>
    <t>REX</t>
  </si>
  <si>
    <t>COLIE</t>
  </si>
  <si>
    <t>CAPI</t>
  </si>
  <si>
    <t>ANGELICA SANCHEZ SANCHEZ</t>
  </si>
  <si>
    <t>SANZON</t>
  </si>
  <si>
    <t>WILY</t>
  </si>
  <si>
    <t>OSA</t>
  </si>
  <si>
    <t>LAURA ROJO ESPINOZA</t>
  </si>
  <si>
    <t>CUQUIS</t>
  </si>
  <si>
    <t>CHIQUILIN</t>
  </si>
  <si>
    <t>CRISTINA MUÑOZ MUÑOZ</t>
  </si>
  <si>
    <t>C. LA HIERBABUENA</t>
  </si>
  <si>
    <t>ZORRO</t>
  </si>
  <si>
    <t>ALEXANDRA MUÑOZ MUÑOZ</t>
  </si>
  <si>
    <t>YEICO</t>
  </si>
  <si>
    <t>ROTTWEILER</t>
  </si>
  <si>
    <t>JOEL CHAVEZ VALDEZ</t>
  </si>
  <si>
    <t>CHIQUITO</t>
  </si>
  <si>
    <t>12A</t>
  </si>
  <si>
    <t>LEONOR VALDEZ CRUZ</t>
  </si>
  <si>
    <t>REYLI</t>
  </si>
  <si>
    <t>CAMPERO</t>
  </si>
  <si>
    <t>PASTOR BELGA</t>
  </si>
  <si>
    <t>GOBERNANTE</t>
  </si>
  <si>
    <t>REYNA NIETO GARCIA</t>
  </si>
  <si>
    <t>TAYLO</t>
  </si>
  <si>
    <t>CASTAÑO</t>
  </si>
  <si>
    <t>RAYO</t>
  </si>
  <si>
    <t>ROCIO</t>
  </si>
  <si>
    <t>ESTEBAN MUÑOZ SILVA</t>
  </si>
  <si>
    <t>C. LOS CEDROS S/N</t>
  </si>
  <si>
    <t>APARTADERO</t>
  </si>
  <si>
    <t>PIRI ESPINOZA VALDEZ</t>
  </si>
  <si>
    <t>NICOL</t>
  </si>
  <si>
    <t>JHON</t>
  </si>
  <si>
    <t>HERMELINDA CHAVEZ RESENDIZ</t>
  </si>
  <si>
    <t>MICKEY</t>
  </si>
  <si>
    <t>JORGE ANTONIO VALDEZ CHAVEZ</t>
  </si>
  <si>
    <t>CALCETIN</t>
  </si>
  <si>
    <t>CAFÉ-BLANCO</t>
  </si>
  <si>
    <t>AMARILLO-BLANCO</t>
  </si>
  <si>
    <t>ARTURO ESPINOZA RESENDIZ</t>
  </si>
  <si>
    <t>C. LA PASADA S/N</t>
  </si>
  <si>
    <t>ZEUS</t>
  </si>
  <si>
    <t>BULLDOG</t>
  </si>
  <si>
    <t>CARLOS MUÑOZ SILVA</t>
  </si>
  <si>
    <t>CHIQUIS</t>
  </si>
  <si>
    <t>JUAN ESPINOZA VALDEZ</t>
  </si>
  <si>
    <t>CASPER</t>
  </si>
  <si>
    <t>FIDEL ESPINOZA RESENDIZ</t>
  </si>
  <si>
    <t>MONSTER</t>
  </si>
  <si>
    <t>AMARILLO-NEGRO</t>
  </si>
  <si>
    <t>MARTHA MUÑOZ RESENDIZ</t>
  </si>
  <si>
    <t>KIWI</t>
  </si>
  <si>
    <t>7M</t>
  </si>
  <si>
    <t>MICHEL MUÑOZ NIETO</t>
  </si>
  <si>
    <t>C. LOS PINOS S/N</t>
  </si>
  <si>
    <t>SKY</t>
  </si>
  <si>
    <t>NEGRO-CARA BLANCA</t>
  </si>
  <si>
    <t>1A3M</t>
  </si>
  <si>
    <t>AURELIA MUÑOZ VALDEZ</t>
  </si>
  <si>
    <t>BRAULIO MUÑOZ VALDEZ</t>
  </si>
  <si>
    <t>NEGRA</t>
  </si>
  <si>
    <t>11M</t>
  </si>
  <si>
    <t>BENITO VALDEZ ESPINOZA</t>
  </si>
  <si>
    <t>CHIQUITIN</t>
  </si>
  <si>
    <t>PELUCHIN</t>
  </si>
  <si>
    <t>NEGRO-GRIS</t>
  </si>
  <si>
    <t>11A</t>
  </si>
  <si>
    <t>PELUCHINA</t>
  </si>
  <si>
    <t>TOMY</t>
  </si>
  <si>
    <t>BORDER COLLIE</t>
  </si>
  <si>
    <t>CATARINO HERNANDEZ MUÑOZ</t>
  </si>
  <si>
    <t>SODI</t>
  </si>
  <si>
    <t>NEGRO-CAFÉ-BLANCO</t>
  </si>
  <si>
    <t>9A</t>
  </si>
  <si>
    <t>PITBULL</t>
  </si>
  <si>
    <t>COQUETA</t>
  </si>
  <si>
    <t>ANTONIO VALDEZ</t>
  </si>
  <si>
    <t>en la papeleta esta marcado canino y felino, y al no estar determinada la especie no se coloco la edad, tinene marcado menos de 6m y mayor a 1 año</t>
  </si>
  <si>
    <t>BASTER</t>
  </si>
  <si>
    <t>GARI</t>
  </si>
  <si>
    <t>en la papeleta esta marcado canino y felino, y al no estar determinada la especie no se coloco la edad, tiene marcado menos de 6m y mayor a 1 año</t>
  </si>
  <si>
    <t>ALICIA ESPINOZA</t>
  </si>
  <si>
    <t>HENDER</t>
  </si>
  <si>
    <t>FIRUS</t>
  </si>
  <si>
    <t>CANDIDO MUÑOZ</t>
  </si>
  <si>
    <t>CANELO</t>
  </si>
  <si>
    <t>ISABEL MUÑOZ GONZALEZ</t>
  </si>
  <si>
    <t>MICHAEL</t>
  </si>
  <si>
    <t>PINTA</t>
  </si>
  <si>
    <t>PORFIRIO VALDEZ ESPINOZA</t>
  </si>
  <si>
    <t>BODY</t>
  </si>
  <si>
    <t>HOMERO</t>
  </si>
  <si>
    <t>LOMBRIS</t>
  </si>
  <si>
    <t>ANTONIA HERNÁNDEZ MÚÑOZ</t>
  </si>
  <si>
    <t>AV. FRESNOS</t>
  </si>
  <si>
    <t>MESTIZO</t>
  </si>
  <si>
    <t>SUBS</t>
  </si>
  <si>
    <t>TOMI</t>
  </si>
  <si>
    <t>ROSA ISELA MUÑOZ VALDEZ</t>
  </si>
  <si>
    <t>C. EL CEDRO</t>
  </si>
  <si>
    <t>DUVALIN</t>
  </si>
  <si>
    <t>LUCAS ROJO ANGELES</t>
  </si>
  <si>
    <t>MASCARILLO</t>
  </si>
  <si>
    <t>LICHA</t>
  </si>
  <si>
    <t>MASCARILLA</t>
  </si>
  <si>
    <t>ANDREA MUÑOZ ESPINOZA</t>
  </si>
  <si>
    <t>C. LAS PALMAS</t>
  </si>
  <si>
    <t>PAPI</t>
  </si>
  <si>
    <t>CODI</t>
  </si>
  <si>
    <t>DOMITILA VALDES</t>
  </si>
  <si>
    <t>TACATACA</t>
  </si>
  <si>
    <t>ELWY</t>
  </si>
  <si>
    <t>PEQUEÑA</t>
  </si>
  <si>
    <t>DULCE LIZBETH</t>
  </si>
  <si>
    <t>MASH</t>
  </si>
  <si>
    <t>JOSÉ JUAN ESPINOZA</t>
  </si>
  <si>
    <t>MASHA</t>
  </si>
  <si>
    <t>JOSÉ LUIS ROJO</t>
  </si>
  <si>
    <t>SCUBY</t>
  </si>
  <si>
    <t>JACHY</t>
  </si>
  <si>
    <t>VALTOM</t>
  </si>
  <si>
    <t>ANTONIO HERNÁNDEZ MUÑOZ</t>
  </si>
  <si>
    <t>AV. FRESNO</t>
  </si>
  <si>
    <t>LUIS ÁNGEL VALDEZ ESPINOZA</t>
  </si>
  <si>
    <t>PARDO CENIZO</t>
  </si>
  <si>
    <t>KATIA</t>
  </si>
  <si>
    <t>AMIELADO</t>
  </si>
  <si>
    <t>AILA</t>
  </si>
  <si>
    <t>MORISCA</t>
  </si>
  <si>
    <t>CIRILO MUÑOZ YÁÑEZ</t>
  </si>
  <si>
    <t>LA PUERTA BLANCA</t>
  </si>
  <si>
    <t>ÁVARO MUÑOZ VALDEZ</t>
  </si>
  <si>
    <t>YOGUI</t>
  </si>
  <si>
    <t>ÁVARA MUÑOZ</t>
  </si>
  <si>
    <t>TERCO</t>
  </si>
  <si>
    <t>MARIA EUGENIA HERNÁNDEZ</t>
  </si>
  <si>
    <t>ROCKET</t>
  </si>
  <si>
    <t>GRIS/BLANCO</t>
  </si>
  <si>
    <t>ENANO</t>
  </si>
  <si>
    <t>FOSTES</t>
  </si>
  <si>
    <t>SARITH PONCE</t>
  </si>
  <si>
    <t>GRIS/AMARILLO</t>
  </si>
  <si>
    <t>MARTÍN TREJO VALDEZ</t>
  </si>
  <si>
    <t>COFI</t>
  </si>
  <si>
    <t>JUANA TREJO VALDEZ</t>
  </si>
  <si>
    <t>CHICHIFLI</t>
  </si>
  <si>
    <t>CX CHIHUAHUA</t>
  </si>
  <si>
    <t>RICARDA RESÉNDIZ CHÁVEZ</t>
  </si>
  <si>
    <t>POR LA TIENDA DE DON ALEJO</t>
  </si>
  <si>
    <t>XOLO</t>
  </si>
  <si>
    <t>SUSANA RESÉNDIZ CHÁVEZ</t>
  </si>
  <si>
    <t>POR LA TIENDA DE GLORIA</t>
  </si>
  <si>
    <t>EMA HERNÁNDEZ MUÑOZ</t>
  </si>
  <si>
    <t>ANTES DEL MOLINO</t>
  </si>
  <si>
    <t>NEGRO PECHO BLANCO</t>
  </si>
  <si>
    <t>ÁLVARO MUÑOZ VALDEZ</t>
  </si>
  <si>
    <t>GOLDEN RETRIEVER</t>
  </si>
  <si>
    <t>CARRANZA</t>
  </si>
  <si>
    <t>NANCY VALDEZ MUÑOZ</t>
  </si>
  <si>
    <t>ÑANGA</t>
  </si>
  <si>
    <t>VÍCTOR MUÑOZ ANGELES</t>
  </si>
  <si>
    <t>C. GIRASOLES</t>
  </si>
  <si>
    <t>TEJÓN</t>
  </si>
  <si>
    <t>AMARILLO/BLANCO</t>
  </si>
  <si>
    <t>CONSTANTINA ESPINOZA HERNÁNDEZ</t>
  </si>
  <si>
    <t>PRINCESA</t>
  </si>
  <si>
    <t>PAULA HERNÁNDEZ TREJO</t>
  </si>
  <si>
    <t>LOKY</t>
  </si>
  <si>
    <t>ÑANGO</t>
  </si>
  <si>
    <t>MASTER</t>
  </si>
  <si>
    <t>MIA</t>
  </si>
  <si>
    <t>DEYSI</t>
  </si>
  <si>
    <t>AMARILLO TROMPA NEGRA</t>
  </si>
  <si>
    <t>BAGUIRA</t>
  </si>
  <si>
    <t>RUTILA</t>
  </si>
  <si>
    <t>AYKA</t>
  </si>
  <si>
    <t>RAQUEL MUÑOZ</t>
  </si>
  <si>
    <t>CALICÓ</t>
  </si>
  <si>
    <t>LIZBETH HERNÁNDEZ</t>
  </si>
  <si>
    <t>ESNIKER</t>
  </si>
  <si>
    <t>ABIGAIL MUÑOZ</t>
  </si>
  <si>
    <t>COKETA</t>
  </si>
  <si>
    <t>CORAZON</t>
  </si>
  <si>
    <t>LUZMA</t>
  </si>
  <si>
    <t>NAGUINI</t>
  </si>
  <si>
    <t>ÁNGEL VALDEZ MUÑOZ</t>
  </si>
  <si>
    <t>COPO</t>
  </si>
  <si>
    <t>ARDILLA</t>
  </si>
  <si>
    <t>MARÍA ESPINOZA NIETO</t>
  </si>
  <si>
    <t>BOSTER</t>
  </si>
  <si>
    <t>AMALIA MUÑOZ</t>
  </si>
  <si>
    <t>CIGARRO</t>
  </si>
  <si>
    <t>GARCITA</t>
  </si>
  <si>
    <t>HERIBERTO MUÑOZ ESPINOZA</t>
  </si>
  <si>
    <t>TAIZON</t>
  </si>
  <si>
    <t>TOMÁS CHÁVEZ VALDEZ</t>
  </si>
  <si>
    <t>GUFI</t>
  </si>
  <si>
    <t>YERRI</t>
  </si>
  <si>
    <t>JUAN VALDEZ RESÉNDIZ</t>
  </si>
  <si>
    <t>LINCE</t>
  </si>
  <si>
    <t>KUKIS</t>
  </si>
  <si>
    <t>MOSO</t>
  </si>
  <si>
    <t>SANDRA SANTANDER PILAR</t>
  </si>
  <si>
    <t>ADES</t>
  </si>
  <si>
    <t>CANELITA</t>
  </si>
  <si>
    <t>IRINEO CRUZ ESPINOZA</t>
  </si>
  <si>
    <t>QUESITO</t>
  </si>
  <si>
    <t>12A.</t>
  </si>
  <si>
    <t>LUIS ESPINOZA VALDEZ</t>
  </si>
  <si>
    <t>HENRY</t>
  </si>
  <si>
    <t>JUAN SÁNCHEZ TREJO</t>
  </si>
  <si>
    <t>C. LOS LAURELES</t>
  </si>
  <si>
    <t>DOGO</t>
  </si>
  <si>
    <t>BASILIO HERNÁNDEZ MUÑOZ</t>
  </si>
  <si>
    <t>MICKY</t>
  </si>
  <si>
    <t>BLANCO OREJAS CAFÉS</t>
  </si>
  <si>
    <t>ANTONINA VALDEZ ESPINOZA</t>
  </si>
  <si>
    <t>TOTIS</t>
  </si>
  <si>
    <t>RUFINO ESPINOZA</t>
  </si>
  <si>
    <t>BALOO</t>
  </si>
  <si>
    <t>MELITÓN MUÑOZ VALDEZ</t>
  </si>
  <si>
    <t>JACKSON</t>
  </si>
  <si>
    <t>LAYKA</t>
  </si>
  <si>
    <t>SUSANA MARTÍNEZ GARCÍA</t>
  </si>
  <si>
    <t>SKAR</t>
  </si>
  <si>
    <t>MARGARITA ESPINOZA ESPINOZA</t>
  </si>
  <si>
    <t>NATASHA</t>
  </si>
  <si>
    <t>RUFINO ESPINOZA RESÉNDIZ</t>
  </si>
  <si>
    <t>HUSKY</t>
  </si>
  <si>
    <t>NEGRO GATEADO</t>
  </si>
  <si>
    <t>BRENDA ESPINOZA MUÑOZ</t>
  </si>
  <si>
    <t>DRAKE</t>
  </si>
  <si>
    <t>BOXER</t>
  </si>
  <si>
    <t>9A.</t>
  </si>
  <si>
    <t>AURELIO ROJO VALDEZ</t>
  </si>
  <si>
    <t>CHIQUIPARDO</t>
  </si>
  <si>
    <t>AMARILLO REQUEMADO</t>
  </si>
  <si>
    <t>C. ADOLFO LUGO VERDUZCO</t>
  </si>
  <si>
    <t>GRIS ATIGRADO</t>
  </si>
  <si>
    <t>MUÑECO</t>
  </si>
  <si>
    <t>GÜERO</t>
  </si>
  <si>
    <t>GOLONDRINA</t>
  </si>
  <si>
    <t>LANA</t>
  </si>
  <si>
    <t>PASTOR ALEMÁN</t>
  </si>
  <si>
    <t>MIEL</t>
  </si>
  <si>
    <t>CANELA</t>
  </si>
  <si>
    <t>SCHNAWZER</t>
  </si>
  <si>
    <t>PANTERA</t>
  </si>
  <si>
    <t>MIEL/BLANCO</t>
  </si>
  <si>
    <t>GALLETA</t>
  </si>
  <si>
    <t>TOBY</t>
  </si>
  <si>
    <t>TOM</t>
  </si>
  <si>
    <t>FRIDA</t>
  </si>
  <si>
    <t>BEIGE</t>
  </si>
  <si>
    <t>CUCO</t>
  </si>
  <si>
    <t>1A 4M</t>
  </si>
  <si>
    <t>ACARBONADO</t>
  </si>
  <si>
    <t>LOS CONOS*DEL 25 AL 20 DE SEPTIEMBRE*64 DOSIS APLIC/100 DOSIS META</t>
  </si>
  <si>
    <t>C. OAXACA</t>
  </si>
  <si>
    <t>COR</t>
  </si>
  <si>
    <t>GUADALUPE CONTADOR CRISTINO</t>
  </si>
  <si>
    <t>RASPI</t>
  </si>
  <si>
    <t>CATALINA CRISTINO HERNÁNDEZ</t>
  </si>
  <si>
    <t>MINDY</t>
  </si>
  <si>
    <t>14A.</t>
  </si>
  <si>
    <t>MARÍA CRISTINO HERNÁNDEZ</t>
  </si>
  <si>
    <t>BLANCO MANCHAS NEGRAS</t>
  </si>
  <si>
    <t>15A.</t>
  </si>
  <si>
    <t>ERICK CRISTINO CRISTINO</t>
  </si>
  <si>
    <t>C. FERNADO JIMÉNEZ URIBE</t>
  </si>
  <si>
    <t>PROCOPIO CHÁVEZ CRUZ</t>
  </si>
  <si>
    <t>C. LA ESPERANZA</t>
  </si>
  <si>
    <t>GABRIEL CRISTINO TREJO</t>
  </si>
  <si>
    <t>C. 5 DE FEBRERO</t>
  </si>
  <si>
    <t>DUGUI</t>
  </si>
  <si>
    <t>PABLO TREJO MEJÍA</t>
  </si>
  <si>
    <t>MARÍA CRUZ CRISTINO</t>
  </si>
  <si>
    <t>C. 28 DE JUNIO</t>
  </si>
  <si>
    <t>ALEJANDRA CRISTINO GARCÍA</t>
  </si>
  <si>
    <t>C. 13 DE JUNIO</t>
  </si>
  <si>
    <t>AMARILLO QUEMADO</t>
  </si>
  <si>
    <t>LISITO</t>
  </si>
  <si>
    <t>NEGRO PATAS CAFÉS</t>
  </si>
  <si>
    <t>ANTONIO CRISTINO CRUZ</t>
  </si>
  <si>
    <t>SCCOBI</t>
  </si>
  <si>
    <t>GRACIANO CRISTINO GARCÍA</t>
  </si>
  <si>
    <t>C. 7 DE MARZO, CERCA DEL ARROYO</t>
  </si>
  <si>
    <t>BICHA</t>
  </si>
  <si>
    <t>BLANCO/GRIS/AMARILLO</t>
  </si>
  <si>
    <t>ESPERANZA TREJO BASURTO</t>
  </si>
  <si>
    <t>C. JAVIER ROJO GÓMEZ</t>
  </si>
  <si>
    <t>FREDY VALERIO TREJO</t>
  </si>
  <si>
    <t>C. 28 DE JUNIO, BO. LA CRIA</t>
  </si>
  <si>
    <t>PUNDY</t>
  </si>
  <si>
    <t>FRANCISCO TREJO VALERIO</t>
  </si>
  <si>
    <t>C. MANUEL JIMÉNEZ, BO. LA CRIA</t>
  </si>
  <si>
    <t>PELUCHON</t>
  </si>
  <si>
    <t>MARCELA TREJO VALERIO</t>
  </si>
  <si>
    <t>DRÁCULA</t>
  </si>
  <si>
    <t>ANTONIO TREJO CRISTINO</t>
  </si>
  <si>
    <t>C. JORGE ROJO LUGO</t>
  </si>
  <si>
    <t>GRIS PATAS CAFES</t>
  </si>
  <si>
    <t>PROCOPIO CHÁVEZ GARCÍA</t>
  </si>
  <si>
    <t>AV. LUIS DONALDO COLOSIO</t>
  </si>
  <si>
    <t>ALGODÓN</t>
  </si>
  <si>
    <t>MÁXIMO VALERIO JULIÁN</t>
  </si>
  <si>
    <t>LARRY</t>
  </si>
  <si>
    <t>CX PASTOR AUSTRALIANO</t>
  </si>
  <si>
    <t>GUILLERMINA CABALLERO CRUZ</t>
  </si>
  <si>
    <t>ESCOOBY</t>
  </si>
  <si>
    <t>JARCHI</t>
  </si>
  <si>
    <t>FELICITAS CRUZ ROJO</t>
  </si>
  <si>
    <t>C. LOS SÁNCHEZ</t>
  </si>
  <si>
    <t>5A 7M</t>
  </si>
  <si>
    <t>ABEL ROJO CRUZ</t>
  </si>
  <si>
    <t>BO. EL ARENAL</t>
  </si>
  <si>
    <t>PUMBA</t>
  </si>
  <si>
    <t>BOBY</t>
  </si>
  <si>
    <t>FACUNDO CRISTINO JULIÁN</t>
  </si>
  <si>
    <t>CX PASTOR BELGA</t>
  </si>
  <si>
    <t>GUILLERMO CABALLERO</t>
  </si>
  <si>
    <t>DAYSI</t>
  </si>
  <si>
    <t>CAFÉ CLARO OREJAS NEGRAS</t>
  </si>
  <si>
    <t>EDUARDO CRISTINO TREJO</t>
  </si>
  <si>
    <t>LOGAN</t>
  </si>
  <si>
    <t>BLANCO MANCHA CAFÉ OJO</t>
  </si>
  <si>
    <t>GRACIELA VALERIO CABALLERO</t>
  </si>
  <si>
    <t>GRISY</t>
  </si>
  <si>
    <t>ALFONSO CRISTINO HERNÁNDEZ</t>
  </si>
  <si>
    <t>C. BENITO JUÁREZ</t>
  </si>
  <si>
    <t>CANTINFLAS</t>
  </si>
  <si>
    <t>YURIANA CHÁVEZ JIMÉNEZ</t>
  </si>
  <si>
    <t>C. MICHOACÁN</t>
  </si>
  <si>
    <t>CX ROTTWEILER</t>
  </si>
  <si>
    <t>JOEL GARCÍA CRUZ</t>
  </si>
  <si>
    <t>C. 3 DE MAYO</t>
  </si>
  <si>
    <t>AMARTILLO/NEGRO</t>
  </si>
  <si>
    <t>GERARDO GARCÍA TREJO</t>
  </si>
  <si>
    <t>C. EMILIANO ZAPATA</t>
  </si>
  <si>
    <t>LUIS ABRAHAM CRISTINO TREJO</t>
  </si>
  <si>
    <t>AZUR</t>
  </si>
  <si>
    <t>OSLO</t>
  </si>
  <si>
    <t>EIKO</t>
  </si>
  <si>
    <t>CX BORDER COLLIE</t>
  </si>
  <si>
    <t>ANEL DENISSE CONTADOR CRISTINO</t>
  </si>
  <si>
    <t>YOSHI</t>
  </si>
  <si>
    <t>FOX</t>
  </si>
  <si>
    <t>SALUSTIA ROJO HERNÁNDEZ</t>
  </si>
  <si>
    <t>BACHA</t>
  </si>
  <si>
    <t>MIZAEL CRUZ RESÉNDIZ</t>
  </si>
  <si>
    <t>C. 21 DE MARZO</t>
  </si>
  <si>
    <t>RUBY</t>
  </si>
  <si>
    <t>CX BOXER/PITBULL</t>
  </si>
  <si>
    <t>BULL TERRIER</t>
  </si>
  <si>
    <t>SANDRA CRISTINO CRUZ</t>
  </si>
  <si>
    <t>ROSENDO CRUZ CRISTINO</t>
  </si>
  <si>
    <t>BRINCONA</t>
  </si>
  <si>
    <t>BOMBA</t>
  </si>
  <si>
    <t>OSO-CHUCHO</t>
  </si>
  <si>
    <t>TOMÁS CRUZ CRISTINO</t>
  </si>
  <si>
    <t>C. 7 DE MARZO</t>
  </si>
  <si>
    <t>BLANCO/CAFÉ/NEGRO</t>
  </si>
  <si>
    <t>ANASTACIA CRUZ CRUZ</t>
  </si>
  <si>
    <t>OSITA</t>
  </si>
  <si>
    <t>COMINO</t>
  </si>
  <si>
    <t>GUILLERMINA TREJO VALERIO</t>
  </si>
  <si>
    <t>C. LA CRIA</t>
  </si>
  <si>
    <t>7A 6M</t>
  </si>
  <si>
    <t>JERÓNIMO VALERIO CABALLERO</t>
  </si>
  <si>
    <t>CAFÉ CLARO ATIGRADO</t>
  </si>
  <si>
    <t>MIGUEL ÁNGEL TREJO VALERIO</t>
  </si>
  <si>
    <t>EMILIA RAMÍREZ CRUZ</t>
  </si>
  <si>
    <t>MAJESTAD</t>
  </si>
  <si>
    <t>KIKA</t>
  </si>
  <si>
    <t>MANUEL VALERIO CRISTINO</t>
  </si>
  <si>
    <t>SPARKY</t>
  </si>
  <si>
    <t>JOSÉ CABALLERO CHÁVEZ</t>
  </si>
  <si>
    <t>GREGORIO MARTÍNEZ CABALLERO</t>
  </si>
  <si>
    <t>C. MACARIO CONTADOR</t>
  </si>
  <si>
    <t>DUCKY</t>
  </si>
  <si>
    <t>DALMATA</t>
  </si>
  <si>
    <t>CARLOS GARCÍA RAMÍREZ</t>
  </si>
  <si>
    <t>OSCAR TREJO HERNÁNDEZ</t>
  </si>
  <si>
    <t>ROCKO</t>
  </si>
  <si>
    <t>ARIANA TREJO HERNÁNDEZ</t>
  </si>
  <si>
    <t>VANTE</t>
  </si>
  <si>
    <t>FRANKY</t>
  </si>
  <si>
    <t>NORMA HERNÁNDEZ RAMÍREZ</t>
  </si>
  <si>
    <t>BLANQUIS</t>
  </si>
  <si>
    <t>2A 6M</t>
  </si>
  <si>
    <t>CHAMPIÑON</t>
  </si>
  <si>
    <t>1M 15D</t>
  </si>
  <si>
    <t>OSITO PANDA</t>
  </si>
  <si>
    <t>GUADALUPE JIMÉNEZ GUTIÉRREZ</t>
  </si>
  <si>
    <t>PASTOR BULGARO</t>
  </si>
  <si>
    <t>CX HUSKY SIBERIANO</t>
  </si>
  <si>
    <t>OSCAR GARCÍA JIMÉNEZ</t>
  </si>
  <si>
    <t>SNOPY</t>
  </si>
  <si>
    <t>TOMÁS CRISTINO HERNÁNDEZ</t>
  </si>
  <si>
    <t>CACHORRA</t>
  </si>
  <si>
    <t>LUIS ALBERTO TREJO HERNÁNDEZ</t>
  </si>
  <si>
    <t>TALCO</t>
  </si>
  <si>
    <t>MOSTACHINA</t>
  </si>
  <si>
    <t>ROGELIO TREJO VALERIO</t>
  </si>
  <si>
    <t>FELINA</t>
  </si>
  <si>
    <t>IMELDA JULIÁN MORÁN</t>
  </si>
  <si>
    <t>C. MIGUEL ÁNGEL</t>
  </si>
  <si>
    <t>ARCDIA MORÁN PERALES</t>
  </si>
  <si>
    <t>LUCERO</t>
  </si>
  <si>
    <t>LEOBARDO CRUZ CRISTINO</t>
  </si>
  <si>
    <t>JUANA RAMÍREZ TREJO</t>
  </si>
  <si>
    <t>C. 26 DE MARZO</t>
  </si>
  <si>
    <t>FELIZA CRUZ GARCÍA</t>
  </si>
  <si>
    <t>C. RIVERA, EL CERRITO</t>
  </si>
  <si>
    <t>JUAN MARTÍNEZ CRUZ</t>
  </si>
  <si>
    <t>CHEIS</t>
  </si>
  <si>
    <t>CAFÉ CLARO/BLANCO</t>
  </si>
  <si>
    <t>SABINA HERNÁNDEZ ALONSO</t>
  </si>
  <si>
    <t>PULGOSO</t>
  </si>
  <si>
    <t>ZORRILÍN</t>
  </si>
  <si>
    <t>RAFAEL CRUZ HERNÁNDEZ</t>
  </si>
  <si>
    <t>C. MIGUEL ÁNGEL JIMÉNEZ</t>
  </si>
  <si>
    <t>PRESIDENTE CALLES</t>
  </si>
  <si>
    <t>11A.</t>
  </si>
  <si>
    <t>CAMPEÓN</t>
  </si>
  <si>
    <t>REGALITO</t>
  </si>
  <si>
    <t>JANETHE CHÁVEZ SEGOVIA</t>
  </si>
  <si>
    <t>C. 3 DE MAYO, CENTRO</t>
  </si>
  <si>
    <t>RUBÉN CHÁVEZ CHÁVEZ</t>
  </si>
  <si>
    <t>MELVIN</t>
  </si>
  <si>
    <t>MIX</t>
  </si>
  <si>
    <t>BOMBONA</t>
  </si>
  <si>
    <t>JUAN ANTONIO TREJO CRISTINO</t>
  </si>
  <si>
    <t>SCRAPY</t>
  </si>
  <si>
    <t>NATALIA MORÁN RESÉNDIZ</t>
  </si>
  <si>
    <t>TAYLOR</t>
  </si>
  <si>
    <t>VANESSA TREJO GUERRERO</t>
  </si>
  <si>
    <t>C. LA PALMA</t>
  </si>
  <si>
    <t>ALEJANDRO GARCÍA MEJÍA</t>
  </si>
  <si>
    <t>C. HIDALGO</t>
  </si>
  <si>
    <t>BEATRIZ ALONSO JULIÁN</t>
  </si>
  <si>
    <t>ROMEA</t>
  </si>
  <si>
    <t>BO. LA HACIENDA</t>
  </si>
  <si>
    <t>TAMBOR</t>
  </si>
  <si>
    <t>ANA RUTH CABALLERO GARCÍA</t>
  </si>
  <si>
    <t>CHATO</t>
  </si>
  <si>
    <t>CHUCHI</t>
  </si>
  <si>
    <t>AGUSTÍN GUTIÉRREZ VALERIO</t>
  </si>
  <si>
    <t>RAMBO</t>
  </si>
  <si>
    <t>MAX</t>
  </si>
  <si>
    <t>ALEJANDRO CRISTINO TREJO</t>
  </si>
  <si>
    <t>FELIPE DE JESÚS GARCÍA CABALLERO</t>
  </si>
  <si>
    <t>YOKO</t>
  </si>
  <si>
    <t>AZAEL VALERIO JUÁREZ</t>
  </si>
  <si>
    <t>DROGO</t>
  </si>
  <si>
    <t>CX DOVERMAN</t>
  </si>
  <si>
    <t>CYNTHIA ABIGAIL CABALLERO JULIÁN</t>
  </si>
  <si>
    <t>C. 24 DE FEBRERO</t>
  </si>
  <si>
    <t>DUSTIN</t>
  </si>
  <si>
    <t>SUSYPOO</t>
  </si>
  <si>
    <t>NATALIA MORÁN RAMÍREZ</t>
  </si>
  <si>
    <t>COCADA</t>
  </si>
  <si>
    <t>MA. DEL REFUGIO CRISTINO GARCÍA</t>
  </si>
  <si>
    <t>C. 5 DE JUNIO, BO. LA CRIA</t>
  </si>
  <si>
    <t>MOUSTRO</t>
  </si>
  <si>
    <t>GASPARIN</t>
  </si>
  <si>
    <t>AXEL GIOVANNI CRUZ GARCÍA</t>
  </si>
  <si>
    <t>SPAY</t>
  </si>
  <si>
    <t>LUIS FELIPE GARCÍA CRUZ</t>
  </si>
  <si>
    <t>FERNANDA MAGOS VALERIO</t>
  </si>
  <si>
    <t>DALIS</t>
  </si>
  <si>
    <t>GUADALUPE ESTRADA HERNÁNDEZ</t>
  </si>
  <si>
    <t>CHINO</t>
  </si>
  <si>
    <t>LUCA</t>
  </si>
  <si>
    <t>MARINO CABALLERO GARCÍA</t>
  </si>
  <si>
    <t>C. LUIS DONALDO COLOSIO</t>
  </si>
  <si>
    <t>ALEJANDRO TREJO CRUZ</t>
  </si>
  <si>
    <t>CHANGO</t>
  </si>
  <si>
    <t>ZAICO</t>
  </si>
  <si>
    <t>MAGUI</t>
  </si>
  <si>
    <t>NEGRITA</t>
  </si>
  <si>
    <t>FIONA</t>
  </si>
  <si>
    <t>PATITAS</t>
  </si>
  <si>
    <t>ROSA MARÍA  MARTÍNEZ SÁNCHEZ</t>
  </si>
  <si>
    <t>OSO AZUL</t>
  </si>
  <si>
    <t>SIAMESA</t>
  </si>
  <si>
    <t>GATITO AMARILLO</t>
  </si>
  <si>
    <t>TUZA</t>
  </si>
  <si>
    <t>PAULA GUERRERO CONTADOR</t>
  </si>
  <si>
    <t>PILA</t>
  </si>
  <si>
    <t>MARÍA CABALLERO CRUZ</t>
  </si>
  <si>
    <t>ANTONIO CABALLERO MAGOS</t>
  </si>
  <si>
    <t>C. LOS SAUCES</t>
  </si>
  <si>
    <t>DUVALÍN</t>
  </si>
  <si>
    <t>BLANCO MANCHAS CAFÉS</t>
  </si>
  <si>
    <t>PEDRO JULIÁN CRISTINO</t>
  </si>
  <si>
    <t>C. QUERÉTARO</t>
  </si>
  <si>
    <t>PUMA</t>
  </si>
  <si>
    <t>FLORENTINA CHAVERO VASALDUA</t>
  </si>
  <si>
    <t>LA PANADERIA</t>
  </si>
  <si>
    <t>SAN ISIDRO, EL ASTILLERO</t>
  </si>
  <si>
    <t>ASENCIÓN ANAYA VILLEGAS</t>
  </si>
  <si>
    <t>MONTE ALEGRE, EL ASTILLERO</t>
  </si>
  <si>
    <t>TIENDA LOS DOS HERMANOS</t>
  </si>
  <si>
    <t>SHONGO</t>
  </si>
  <si>
    <t>GENARO TREJO HERNÁNDEZ</t>
  </si>
  <si>
    <t>JUNTO AL PANTEÓN</t>
  </si>
  <si>
    <t>GUILLERMO CHÁVEZ CHÁVEZ</t>
  </si>
  <si>
    <t>CERCA DE LA CANCHA DE FUTBOL</t>
  </si>
  <si>
    <t>VAQUERO</t>
  </si>
  <si>
    <t>VICTORINO RAMÍREZ CHAVERO</t>
  </si>
  <si>
    <t>CERCA DEL VIEJO CONAJFE</t>
  </si>
  <si>
    <t>NIEBLA</t>
  </si>
  <si>
    <t>MICHELLE CHAVERO ACOSTA</t>
  </si>
  <si>
    <t>JUNTO A LA CLÍNICA</t>
  </si>
  <si>
    <t>GINEBRA</t>
  </si>
  <si>
    <t>NADIA CITLALI CHÁVEZ ARIAS</t>
  </si>
  <si>
    <t>TIENDA LOS PINOS</t>
  </si>
  <si>
    <t>KITY</t>
  </si>
  <si>
    <t>PARDO GRIS</t>
  </si>
  <si>
    <t>CUSSI</t>
  </si>
  <si>
    <t>LEONOR RAMÍREZ CHÁVEZ</t>
  </si>
  <si>
    <t>FRENTE A LA CANCHA</t>
  </si>
  <si>
    <t>LOBITO</t>
  </si>
  <si>
    <t>CHICA</t>
  </si>
  <si>
    <t>COSTAL</t>
  </si>
  <si>
    <t>MARIANA CABALLERO JIMÉNEZ</t>
  </si>
  <si>
    <t>A 100 MTS DE LA CANCHA DE BASQUET</t>
  </si>
  <si>
    <t>ROKO</t>
  </si>
  <si>
    <t>POPI</t>
  </si>
  <si>
    <t>FRIDDA</t>
  </si>
  <si>
    <t>PARDO OSCURO</t>
  </si>
  <si>
    <t>FRANCISCA RAMÍREZ CHAVERO</t>
  </si>
  <si>
    <t>ARRIBA DE LA CANCHA DE FUTBOL</t>
  </si>
  <si>
    <t>CX PASTOR ALEMÁN</t>
  </si>
  <si>
    <t>MAYA</t>
  </si>
  <si>
    <t>JESÚS VILLEGAS ANAYA</t>
  </si>
  <si>
    <t>CERCA DE LA CLÍNICA</t>
  </si>
  <si>
    <t>BRUSLI</t>
  </si>
  <si>
    <t>TERESA RAMÍREZ CHÁVEZ</t>
  </si>
  <si>
    <t>CERCA DE LA FORRAJERA</t>
  </si>
  <si>
    <t>CHIMUELO</t>
  </si>
  <si>
    <t>MIGUEL RAMÍREZ CHAVERO</t>
  </si>
  <si>
    <t>POR LA PALMA</t>
  </si>
  <si>
    <t>AKIRA</t>
  </si>
  <si>
    <t>GISEL NAVA SÁNCHEZ</t>
  </si>
  <si>
    <t>CERCA DEL CORRAL</t>
  </si>
  <si>
    <t>MARIO RAMÍREZ SANTIAGO</t>
  </si>
  <si>
    <t>POR TIENDA LOS PINOS</t>
  </si>
  <si>
    <t>CARMEN RAMÍREZ SANTIAGO</t>
  </si>
  <si>
    <t>POR LAS PEÑAS</t>
  </si>
  <si>
    <t>CIBER</t>
  </si>
  <si>
    <t>JOSÉ LUIS RAMÍREZ SANTIAGO</t>
  </si>
  <si>
    <t>ADRIAN ARTEAGA CHÁVEZ</t>
  </si>
  <si>
    <t>JUAN DIEGO VILLEGAS CHAVERO</t>
  </si>
  <si>
    <t>PANADERIA</t>
  </si>
  <si>
    <t>CESILIA RAMÍREZ SANTIAGO</t>
  </si>
  <si>
    <t>HACIA ARRIBA DE LA CLÍNICA</t>
  </si>
  <si>
    <t>PELÓN</t>
  </si>
  <si>
    <t>LUNETA</t>
  </si>
  <si>
    <t>MAILO</t>
  </si>
  <si>
    <t>GORDA</t>
  </si>
  <si>
    <t>CHUPON</t>
  </si>
  <si>
    <t>MARÍA MAGDALENA RAMÍREZ SOTO</t>
  </si>
  <si>
    <t>MORGAN</t>
  </si>
  <si>
    <t>MANCHITAS</t>
  </si>
  <si>
    <t>GREGORIA CHAVERO VELÁZQUEZ</t>
  </si>
  <si>
    <t>A UN COSTADO DE LA CANCHA</t>
  </si>
  <si>
    <t>NARCISO RAMÍREZ SANTIAGO</t>
  </si>
  <si>
    <t>LAS PEÑAS</t>
  </si>
  <si>
    <t>JUGUETE</t>
  </si>
  <si>
    <t>NINA</t>
  </si>
  <si>
    <t>TIGUERSITO</t>
  </si>
  <si>
    <t>PAZ TREJO DÍAZ</t>
  </si>
  <si>
    <t>FRENTE A LA PRIMARIA</t>
  </si>
  <si>
    <t>ESTUAR</t>
  </si>
  <si>
    <t>FRENCH POODLE</t>
  </si>
  <si>
    <t>EVELÍN ANAHI JIMÉNEZ TREJO</t>
  </si>
  <si>
    <t>BONI</t>
  </si>
  <si>
    <t>AURORA SANTIAGO TREJO</t>
  </si>
  <si>
    <t>EN EL CERRITO</t>
  </si>
  <si>
    <t>TILIN</t>
  </si>
  <si>
    <t>WILEBARDO ACOSTA SANTIAGO</t>
  </si>
  <si>
    <t>EVEREST</t>
  </si>
  <si>
    <t>MARCOS RAMÍREZ TREJO</t>
  </si>
  <si>
    <t>MEGAN</t>
  </si>
  <si>
    <t>ESKY</t>
  </si>
  <si>
    <t>YOLANDA CHÁVEZ DIEGO</t>
  </si>
  <si>
    <t>FRENTE AL CAMPO DE FUTBOL</t>
  </si>
  <si>
    <t>KILER</t>
  </si>
  <si>
    <t>MAURICIO CHAVERO ACOSTA</t>
  </si>
  <si>
    <t>CERCA DE LA CLINICA</t>
  </si>
  <si>
    <t>BATMAN</t>
  </si>
  <si>
    <t>AURELIO CHÁVEZ MARTÍNEZ</t>
  </si>
  <si>
    <t>BINGO</t>
  </si>
  <si>
    <t>VICTORIANO CHÁVEZ RESÉNDIZ</t>
  </si>
  <si>
    <t>POR LA CANCHA</t>
  </si>
  <si>
    <t>SAM</t>
  </si>
  <si>
    <t>ESPONJA</t>
  </si>
  <si>
    <t>ARTURO ANAYA VILLEGAS</t>
  </si>
  <si>
    <t>JUNTO VIVEROS</t>
  </si>
  <si>
    <t>NEGRO AMARILLO</t>
  </si>
  <si>
    <t>AMALIA ROMERO MARTÍNEZ</t>
  </si>
  <si>
    <t>RUMBO PANTEÓN</t>
  </si>
  <si>
    <t>NIÑO</t>
  </si>
  <si>
    <t>CHISCA</t>
  </si>
  <si>
    <t>BLANCO MANTO NEGRO</t>
  </si>
  <si>
    <t>RODOLFO</t>
  </si>
  <si>
    <t>MISHA</t>
  </si>
  <si>
    <t>ALEJANDRO DIEGO CHAVERO</t>
  </si>
  <si>
    <t>AMARILLO ROJIZO</t>
  </si>
  <si>
    <t>CARMEN CHAVEZ VENTURA</t>
  </si>
  <si>
    <t>CERCA DEL MECANICO, COL. MONTE ALEGRE</t>
  </si>
  <si>
    <t>TEJOCOTE</t>
  </si>
  <si>
    <t>REYNA HERNANDEZ SANTIAGO</t>
  </si>
  <si>
    <t>LAS PEÑAS, COL. SAN ISIDRO</t>
  </si>
  <si>
    <t>GERARDO DIEGO TREJO</t>
  </si>
  <si>
    <t>AV. PRINCIPAL, COL. SAN ISIDRO</t>
  </si>
  <si>
    <t>DANIELA CHAVEZ RAMIREZ</t>
  </si>
  <si>
    <t>CASAS POR EL PANTEON, COL. SAN ISIDRO</t>
  </si>
  <si>
    <t>CELESTINA RAMIREZ CHAVEZ</t>
  </si>
  <si>
    <t>C. ARBOLEDAS, COL. SAN ISIDRO</t>
  </si>
  <si>
    <t>SOLOVINO</t>
  </si>
  <si>
    <t>CAFÉ ROJIZO</t>
  </si>
  <si>
    <t>MAYRA RAMIREZ CHAVEZ</t>
  </si>
  <si>
    <t>VICTOR NAVA RAMIREZ</t>
  </si>
  <si>
    <t>HACHI</t>
  </si>
  <si>
    <t>BLANCO-MANTO NEGRO</t>
  </si>
  <si>
    <t>ELIZABETH NAVA RAMIREZ</t>
  </si>
  <si>
    <t xml:space="preserve">ERIK NAVA RAMIREZ </t>
  </si>
  <si>
    <t>FORTUNATO CHAVERO RAMIREZ</t>
  </si>
  <si>
    <t>CDA. TEJOCOTES, COL. SAN ISIDRO</t>
  </si>
  <si>
    <t>ROCCO</t>
  </si>
  <si>
    <t>SATAN</t>
  </si>
  <si>
    <t>CHILLON</t>
  </si>
  <si>
    <t>GÛERO</t>
  </si>
  <si>
    <t>ESTRELLA</t>
  </si>
  <si>
    <t>CHINA</t>
  </si>
  <si>
    <t>BELEM TREJO RAMIREZ</t>
  </si>
  <si>
    <t>JUNTO A LA PRIMARIA, COL. SAN ISIDRO</t>
  </si>
  <si>
    <t>LIDIA SANTIAGO VILLEGAS</t>
  </si>
  <si>
    <t>FRENTE A LA ESCUELA, COL. SAN ISIDRO</t>
  </si>
  <si>
    <t>MARISOL RAMIREZ GALVAN</t>
  </si>
  <si>
    <t>POR EL DEPOSITO DE AGUA</t>
  </si>
  <si>
    <t>GUADALUPE CHAVEZ RESENDIZ</t>
  </si>
  <si>
    <t>MONTE ALEGRE "LA FRONTERA"</t>
  </si>
  <si>
    <t>QUITINA</t>
  </si>
  <si>
    <t>NORA RAMIREZ CHAVEZ</t>
  </si>
  <si>
    <t>PITUFINA</t>
  </si>
  <si>
    <t>EDGAR NAVA CHAVERO</t>
  </si>
  <si>
    <t>POR LA CANCHA DE BASQUET, COL. SAN ISIDRO</t>
  </si>
  <si>
    <t>EFRAIN VILLEGAS TREJO</t>
  </si>
  <si>
    <t>POR LA TIENDA, COL. SAN ISIDRO</t>
  </si>
  <si>
    <t>MOSCA</t>
  </si>
  <si>
    <t>VICTOR NAVA TREJO</t>
  </si>
  <si>
    <t>DIABLO</t>
  </si>
  <si>
    <t>GRISLY</t>
  </si>
  <si>
    <t>JUANA RAMIREZ JIMENEZ</t>
  </si>
  <si>
    <t>ANTES DE LA TIENDA COL. MONTE ALEGRE</t>
  </si>
  <si>
    <t>COOPER</t>
  </si>
  <si>
    <t>CAFÉ-NEGRO</t>
  </si>
  <si>
    <t>AURELIO CHAVEZ MARTINEZ</t>
  </si>
  <si>
    <t>FRENTE AL CAMPO DE FUTBOL, COL. MONTE ALEGRE</t>
  </si>
  <si>
    <t>RATA</t>
  </si>
  <si>
    <t>NO ESPECIFICO</t>
  </si>
  <si>
    <t>HILDA CHAVEZ GONZALEZ</t>
  </si>
  <si>
    <t>EN EL PUENTE, COL. MONTE ALEGRE</t>
  </si>
  <si>
    <t>OSI</t>
  </si>
  <si>
    <t>NEGRO-PATAS CAFES</t>
  </si>
  <si>
    <t>1A2M</t>
  </si>
  <si>
    <t>MAGÛI</t>
  </si>
  <si>
    <t>NEGRO-PATAS AMARILLAS</t>
  </si>
  <si>
    <t>DANA</t>
  </si>
  <si>
    <t>NEGRO-AMARILLO</t>
  </si>
  <si>
    <t>KITTY</t>
  </si>
  <si>
    <t>MARIO CRUZ GARCIA</t>
  </si>
  <si>
    <t>FRENTE A LA HACIENDA, COL. MONTE ALEGRE</t>
  </si>
  <si>
    <t>HACHIKO</t>
  </si>
  <si>
    <t>GRIS-BLANCO</t>
  </si>
  <si>
    <t>JOSE ANAYA JIMENEZ</t>
  </si>
  <si>
    <t>ARRIBA DE LA IGLESIA, COL. MONTE ALEGRE</t>
  </si>
  <si>
    <t>X PASTOR AUSTRALIANO</t>
  </si>
  <si>
    <t>NEGRO-GRIS-CAFÉ</t>
  </si>
  <si>
    <t>PABLO ACOSTA RAMIREZ</t>
  </si>
  <si>
    <t>CALLE PRINCIPAL COL. MONTE ALEGRE</t>
  </si>
  <si>
    <t>YAQUI</t>
  </si>
  <si>
    <t>X PASTOR ALEMAN</t>
  </si>
  <si>
    <t>BALTO</t>
  </si>
  <si>
    <t>X PUG</t>
  </si>
  <si>
    <t>CREMA</t>
  </si>
  <si>
    <t>MARISOL ARTEAGA CHAVEZ</t>
  </si>
  <si>
    <t>POR LA IGLESIA, MONTE ALEGRE</t>
  </si>
  <si>
    <t>PUCHUNGA</t>
  </si>
  <si>
    <t>BRENDA RAMIREZ CHAVERO</t>
  </si>
  <si>
    <t>FANY</t>
  </si>
  <si>
    <t>CERCA DE LA CLINICA, SAN ISIDRO</t>
  </si>
  <si>
    <t>BETOBEEN</t>
  </si>
  <si>
    <t>VIOLETA</t>
  </si>
  <si>
    <t>CARMEN</t>
  </si>
  <si>
    <t>JACOBA JIMENEZ VILLEGAS</t>
  </si>
  <si>
    <t>FRENTE A LA PRIMARIA, SAN ISIDRO</t>
  </si>
  <si>
    <t>OJITOS</t>
  </si>
  <si>
    <t>TOMASITA</t>
  </si>
  <si>
    <t>CANDY</t>
  </si>
  <si>
    <t>JHONATAN RESENDIZ CHAVEZ</t>
  </si>
  <si>
    <t>FRENTE A LA CANCHA, MONTE ALEGRE</t>
  </si>
  <si>
    <t>LAIKA</t>
  </si>
  <si>
    <t>TOFY</t>
  </si>
  <si>
    <t>JAIME DIEGO MARTINEZ</t>
  </si>
  <si>
    <t>100M DE LA CANCHA, MONTE ALEGRE</t>
  </si>
  <si>
    <t>NIJOLO</t>
  </si>
  <si>
    <t>CHAVAS</t>
  </si>
  <si>
    <t>COQUE</t>
  </si>
  <si>
    <t>WAT BOY</t>
  </si>
  <si>
    <t>PULGARCITO</t>
  </si>
  <si>
    <t>PEPE</t>
  </si>
  <si>
    <t>BENJAMIN JIMENEZ CHAVANDO</t>
  </si>
  <si>
    <t>A 80M DE LA TIENDA, SAN ISIDRO</t>
  </si>
  <si>
    <t>NEGRO-BLANCO-CAFÉ</t>
  </si>
  <si>
    <t>MONA</t>
  </si>
  <si>
    <t>BAYO</t>
  </si>
  <si>
    <t>MANI</t>
  </si>
  <si>
    <t>DOCKY</t>
  </si>
  <si>
    <t>MARIANA CABALLERO JIMENEZ</t>
  </si>
  <si>
    <t>CALLE LOS NAVA, SAN ISIDRO</t>
  </si>
  <si>
    <t>CARNAVAL</t>
  </si>
  <si>
    <t>KIRA</t>
  </si>
  <si>
    <t>ARMANDO ACOSTA SANTIAGO</t>
  </si>
  <si>
    <t>POR LA CANCHA DE FUTBOL, SAN ISISDRO</t>
  </si>
  <si>
    <t>JUAN CHAVERO ACOSTA</t>
  </si>
  <si>
    <t>TEJON</t>
  </si>
  <si>
    <t>JOSE JIMENEZ MARTIN</t>
  </si>
  <si>
    <t>CERCA DE LA MISCELANEA DANY, SAN ISIDRO</t>
  </si>
  <si>
    <t>PAOLA MARTINEZ GONZALEZ</t>
  </si>
  <si>
    <t>CERCA DEL RANCHO, MONTE ALAGRE</t>
  </si>
  <si>
    <t>KENAY</t>
  </si>
  <si>
    <t>DAKOTA</t>
  </si>
  <si>
    <t>PASCUAL RESENDIZ</t>
  </si>
  <si>
    <t>POR LA TIENDA LOS PINOS, SAN ISIDRO</t>
  </si>
  <si>
    <t>PATAS</t>
  </si>
  <si>
    <t>CANDELA</t>
  </si>
  <si>
    <t>AZUCENA NAVA SANCHEZ</t>
  </si>
  <si>
    <t>JOSE ISABEL CHAVEZ CHAVEZ</t>
  </si>
  <si>
    <t>HAMBURGUESA</t>
  </si>
  <si>
    <t>PRISILA SANTIAGO MARTÍNEZ</t>
  </si>
  <si>
    <t>ROCKI</t>
  </si>
  <si>
    <t>YAIR SANTIAGO PÉREZ</t>
  </si>
  <si>
    <t>GUARDIÁN</t>
  </si>
  <si>
    <t>JUAN JIMÉNEZ TREJO</t>
  </si>
  <si>
    <t>MISCELANEA ELY</t>
  </si>
  <si>
    <t>FRIJOL</t>
  </si>
  <si>
    <t>EDUARDO ACOSTA RAMÍREZ</t>
  </si>
  <si>
    <t>CERCA DE LA PANADERIA</t>
  </si>
  <si>
    <t>CHAPULIN</t>
  </si>
  <si>
    <t>BEBON</t>
  </si>
  <si>
    <t>CX PITBULL</t>
  </si>
  <si>
    <t>IRENE JIMÉNEZ RAMÍREZ</t>
  </si>
  <si>
    <t>FRENTE A TIENDA DANI</t>
  </si>
  <si>
    <t>PETER</t>
  </si>
  <si>
    <t>JOSÉ JIMÉNEZ MARTÍN</t>
  </si>
  <si>
    <t>TIENDA DANI PARA ARRIBA</t>
  </si>
  <si>
    <t>STUART</t>
  </si>
  <si>
    <t>JAVIER VILLEGAS QUIROZ</t>
  </si>
  <si>
    <t>A UN LADO DE LA CLÍNICA</t>
  </si>
  <si>
    <t>ESNUGY</t>
  </si>
  <si>
    <t>FERMÍN RAMÍREZ CHÁVEZ</t>
  </si>
  <si>
    <t>C. NAVA</t>
  </si>
  <si>
    <t>BAGIRA</t>
  </si>
  <si>
    <t>CAFÉ ACARBONADO</t>
  </si>
  <si>
    <t>TIMY</t>
  </si>
  <si>
    <t>ASCENCIÓN RAMÍREZ CHAVERO</t>
  </si>
  <si>
    <t>FRENTE A CANCHA DE FUT</t>
  </si>
  <si>
    <t>KENEDY</t>
  </si>
  <si>
    <t>BARBIS</t>
  </si>
  <si>
    <t>IGNACIO RAMÍREZ CHÁVEZ</t>
  </si>
  <si>
    <t>CANCHA DE FUT</t>
  </si>
  <si>
    <t>ATENEA</t>
  </si>
  <si>
    <t>BLANCO MOTA NEGRA</t>
  </si>
  <si>
    <t>PANTER</t>
  </si>
  <si>
    <t>13A.</t>
  </si>
  <si>
    <t>MARIBEL JIMÉNEZ VEGA</t>
  </si>
  <si>
    <t>ANTES DEL PANTEÓN</t>
  </si>
  <si>
    <t>ROJO</t>
  </si>
  <si>
    <t>LOBIS</t>
  </si>
  <si>
    <t>MARÍA AURORA SANTIAGO TREJO</t>
  </si>
  <si>
    <t>JUNIOR</t>
  </si>
  <si>
    <t>REINA HERNÁNDEZ SANTIAGO</t>
  </si>
  <si>
    <t>BANANA</t>
  </si>
  <si>
    <t>NIEVES</t>
  </si>
  <si>
    <t>ISHIRO</t>
  </si>
  <si>
    <t>MARCOS RAMÍREZ RESÉNDIZ</t>
  </si>
  <si>
    <t>TEYLOR</t>
  </si>
  <si>
    <t>FELIPA RAMÍREZ SANTIAGO</t>
  </si>
  <si>
    <t>JUAN CARLOS CHÁVEZ GONZÁLEZ</t>
  </si>
  <si>
    <t>EN LA TALACHERA</t>
  </si>
  <si>
    <t>CHIQUITA</t>
  </si>
  <si>
    <t>SALOMÉ RAMÍREZ DIEGO</t>
  </si>
  <si>
    <t>A UN LADO DEL RANCHO</t>
  </si>
  <si>
    <t>BARBAS</t>
  </si>
  <si>
    <t>TIENDA ELY</t>
  </si>
  <si>
    <t>COFY</t>
  </si>
  <si>
    <t>VERNER</t>
  </si>
  <si>
    <t>MARSHAL</t>
  </si>
  <si>
    <t>PIRINEO</t>
  </si>
  <si>
    <t>FRANCISCO JAVIER CHÁVEZ GONZÁLEZ</t>
  </si>
  <si>
    <t>CERCA DE LA IGLESIA</t>
  </si>
  <si>
    <t>CHOCOLATA</t>
  </si>
  <si>
    <t>YANCO</t>
  </si>
  <si>
    <t>BORREGUERO</t>
  </si>
  <si>
    <t>CAFESITA</t>
  </si>
  <si>
    <t>SUSANA CHAVERO MARTÍN</t>
  </si>
  <si>
    <t>JESÚS CHÁVEZ MUÑOZ</t>
  </si>
  <si>
    <t>CERCA DE LA TIENDA BLANQUITA</t>
  </si>
  <si>
    <t>MARIPOSA</t>
  </si>
  <si>
    <t>CHUFLAI</t>
  </si>
  <si>
    <t>TILÍN</t>
  </si>
  <si>
    <t>MOLY</t>
  </si>
  <si>
    <t>BODOQUE</t>
  </si>
  <si>
    <t>LEOPOLDO TREJO LÓPEZ</t>
  </si>
  <si>
    <t>ENTRE LA PRIMARIA Y LA SECUNDARIA</t>
  </si>
  <si>
    <t>BUCANA</t>
  </si>
  <si>
    <t>LECHITA</t>
  </si>
  <si>
    <t>LA PIEDRA</t>
  </si>
  <si>
    <t>EN EL PUENTE</t>
  </si>
  <si>
    <t>LUCIERNAGA</t>
  </si>
  <si>
    <t>EVANGELINA</t>
  </si>
  <si>
    <t>PELUCHE</t>
  </si>
  <si>
    <t>FRENTE A LA HACIENDA</t>
  </si>
  <si>
    <t>HACHIS</t>
  </si>
  <si>
    <t>CX CHINO</t>
  </si>
  <si>
    <t>JAQUELINE TREJO RAMÍREZ</t>
  </si>
  <si>
    <t>A UN LADO DEL TELEBACHILLERATO</t>
  </si>
  <si>
    <t>CHULETO</t>
  </si>
  <si>
    <t>CERCA DE LA ESCUELA</t>
  </si>
  <si>
    <t>WALI</t>
  </si>
  <si>
    <t>LOCA</t>
  </si>
  <si>
    <t>SALVADOR CHAVERO VERA</t>
  </si>
  <si>
    <t>A UN LADO DEL CENTRO DE SALUD</t>
  </si>
  <si>
    <t>UBI</t>
  </si>
  <si>
    <t>MAGDALENA VILLEGAS CHAVERO</t>
  </si>
  <si>
    <t>FRENTE AL LIENZO CHARRO</t>
  </si>
  <si>
    <t>CHARLY</t>
  </si>
  <si>
    <t>MA. DE JESÚS CHÁVEZ CHAVERO</t>
  </si>
  <si>
    <t>POR LA CLÍNICA</t>
  </si>
  <si>
    <t>CHACAL</t>
  </si>
  <si>
    <t>ALEJANDRA TREJO RAMÍREZ</t>
  </si>
  <si>
    <t>COFFEE</t>
  </si>
  <si>
    <t>CAFFEE</t>
  </si>
  <si>
    <t>CAFÉ CLARO (PELO LARGO)</t>
  </si>
  <si>
    <t>A</t>
  </si>
  <si>
    <t>RANGO</t>
  </si>
  <si>
    <t>CANSINO</t>
  </si>
  <si>
    <t>KAYLA</t>
  </si>
  <si>
    <t>ISIDRO RAMÍREZ ACOSTA</t>
  </si>
  <si>
    <t>JUNTO A LA TIENDA EL SOMBRERO</t>
  </si>
  <si>
    <t>BANBY</t>
  </si>
  <si>
    <t>TIMÓN</t>
  </si>
  <si>
    <t>FRANCISCO JAVIER CASTILLO RAMÍREZ</t>
  </si>
  <si>
    <t>LASSY</t>
  </si>
  <si>
    <t>POR EL BANCO</t>
  </si>
  <si>
    <t>MININA</t>
  </si>
  <si>
    <t>FLORENCIO CHÁVEZ CHÁVEZ</t>
  </si>
  <si>
    <t>SMOKIN</t>
  </si>
  <si>
    <t>MISHKA</t>
  </si>
  <si>
    <t>MINIMICHI</t>
  </si>
  <si>
    <t>APOLONIO RAMÍREZ VILLEGAS</t>
  </si>
  <si>
    <t>EN LA AVENIDA PRINCIPAL</t>
  </si>
  <si>
    <t>JUAN SALVADOR JIMÉNEZ</t>
  </si>
  <si>
    <t>CARR. SANTA LUCÍA</t>
  </si>
  <si>
    <t>CANTARRECIO</t>
  </si>
  <si>
    <t>SPANKI</t>
  </si>
  <si>
    <t>TUNKO</t>
  </si>
  <si>
    <t>ELVIRA VALERIO CRISTINO</t>
  </si>
  <si>
    <t>ROKY</t>
  </si>
  <si>
    <t>VALTO</t>
  </si>
  <si>
    <t>MOCHIS</t>
  </si>
  <si>
    <t>MAU</t>
  </si>
  <si>
    <t>MOCHITO</t>
  </si>
  <si>
    <t>BLANCA ESTHELA JARAMILLO ORTÍZ</t>
  </si>
  <si>
    <t>MISCELANEA ERIK</t>
  </si>
  <si>
    <t>REINA JMÉNEZ VILLEGAS</t>
  </si>
  <si>
    <t>CALLE A MONTE ALEGRE</t>
  </si>
  <si>
    <t>VILMA</t>
  </si>
  <si>
    <t>MIRIAM CHÁVEZ VILLEGAS</t>
  </si>
  <si>
    <t>POR LA PANADERÍA</t>
  </si>
  <si>
    <t>LUCÍO CHÁVEZ VELÁZQUEZ</t>
  </si>
  <si>
    <t>CHOCORROL</t>
  </si>
  <si>
    <t>MIGUEL NAVA RAMÍREZ</t>
  </si>
  <si>
    <t>FRENTE A LA CLÍNICA</t>
  </si>
  <si>
    <t>RAFIEL</t>
  </si>
  <si>
    <t>JUAN CHÁVEZ CORONA</t>
  </si>
  <si>
    <t>FRENTE AL RANCHO</t>
  </si>
  <si>
    <t>CHALAN</t>
  </si>
  <si>
    <t>ANDARIEGO</t>
  </si>
  <si>
    <t>FRENTE A LA TIENDITA</t>
  </si>
  <si>
    <t>CHABACANO</t>
  </si>
  <si>
    <t>RAIMUNDO JIMÉNEZ RAMÍREZ</t>
  </si>
  <si>
    <t>PANDA SOW</t>
  </si>
  <si>
    <t>REINA JIMÉNEZ VILLEGAS</t>
  </si>
  <si>
    <t>POR DEPÓSITO DE AGUA</t>
  </si>
  <si>
    <t>SOLDADO</t>
  </si>
  <si>
    <t>BENITO CHAVERO RAMÍREZ</t>
  </si>
  <si>
    <t>BANCO DE CASCAJO</t>
  </si>
  <si>
    <t>COVI</t>
  </si>
  <si>
    <t>NAPOLEÓN JIMÉNEZ TREJO</t>
  </si>
  <si>
    <t>AL LADO DE MISCELÁNEA "ELY"</t>
  </si>
  <si>
    <t>CAPORAL</t>
  </si>
  <si>
    <t>MELUSA</t>
  </si>
  <si>
    <t>AZUL</t>
  </si>
  <si>
    <t>ROSA RAMÌREZ TREJO</t>
  </si>
  <si>
    <t>POR TIENDA GEMA</t>
  </si>
  <si>
    <t>GUADALUPE, EL ASTILLERO</t>
  </si>
  <si>
    <t>DUQUE</t>
  </si>
  <si>
    <t>TRAIDER</t>
  </si>
  <si>
    <t>MARÍA HERNÀNDEZ RAMÌREZ</t>
  </si>
  <si>
    <t>JUNTO A LA IGLESIA</t>
  </si>
  <si>
    <t>ALFREDO RAMÌREZ CHAVANDO</t>
  </si>
  <si>
    <t>POR EL BORDO LA CHAPUZA</t>
  </si>
  <si>
    <t>CHISPITA</t>
  </si>
  <si>
    <t>CAPERUZA</t>
  </si>
  <si>
    <t>CHUPONA</t>
  </si>
  <si>
    <t>PASTOR</t>
  </si>
  <si>
    <t>RAFAELA JIMÈNEZ CHAVEZ</t>
  </si>
  <si>
    <t>POR TIENDA LA PASADITA</t>
  </si>
  <si>
    <t>CX COLLIE/PASTOR AUSTRALIANO</t>
  </si>
  <si>
    <t>MICHA</t>
  </si>
  <si>
    <t>ISRAEL MARTÍNEZ JIMÉNEZ</t>
  </si>
  <si>
    <t>POR EL BOSQUE</t>
  </si>
  <si>
    <t>YOOKU</t>
  </si>
  <si>
    <t>RAUL JIMÈNEZ HERNÁNDEZ</t>
  </si>
  <si>
    <t>A 10M DEL KIOSCO</t>
  </si>
  <si>
    <t>PORFIRIO RAMÍREZ TREJO</t>
  </si>
  <si>
    <t>ARRIBA DE LA CHAPUZA</t>
  </si>
  <si>
    <t>CAPITAN</t>
  </si>
  <si>
    <t>DOGGI</t>
  </si>
  <si>
    <t>BLANCO MANCHA CAFÉ (OJO)</t>
  </si>
  <si>
    <t>CCRIO</t>
  </si>
  <si>
    <t>PEI</t>
  </si>
  <si>
    <t>CLARA GALICIA MIRANDA</t>
  </si>
  <si>
    <t>FRENTE A MISCELANEA LA SORIANA</t>
  </si>
  <si>
    <t>NALA</t>
  </si>
  <si>
    <t>GRIS/CAFÉ</t>
  </si>
  <si>
    <t>SHERIF</t>
  </si>
  <si>
    <t>NINGUNO</t>
  </si>
  <si>
    <t>NATALIA SÁNCHE JIMÉNEZ</t>
  </si>
  <si>
    <t>C. PRINCIPAL, FRENTE A LA TIENDA LA PASADITA</t>
  </si>
  <si>
    <t>SULTÁN</t>
  </si>
  <si>
    <t>RIGOBERTO HERNÁNDEZ GÓMEZ</t>
  </si>
  <si>
    <t>C. PRINCIPAL, CERCA DE LA HACIENDA</t>
  </si>
  <si>
    <t>DORA</t>
  </si>
  <si>
    <t>BOTAS</t>
  </si>
  <si>
    <t>ELOISA RAMÍREZ CABALLERO</t>
  </si>
  <si>
    <t>DELANTE DE LA CANCHA</t>
  </si>
  <si>
    <t>ISMAEL CHÁVEZ RAMÍREZ</t>
  </si>
  <si>
    <t>A 200M DEL KIOSCO</t>
  </si>
  <si>
    <t>DENIE TREJO SANTIAGO</t>
  </si>
  <si>
    <t>DEL PIRUL PARA ARRIBA</t>
  </si>
  <si>
    <t>MARIBEL MARTÍNEZ JIMÉNEZ</t>
  </si>
  <si>
    <t>SIN NOMBRE S/N</t>
  </si>
  <si>
    <t>JUAN TREJO CABALLERO</t>
  </si>
  <si>
    <t>C. LOS AGAVES</t>
  </si>
  <si>
    <t>SATANÁS</t>
  </si>
  <si>
    <t>ROQUI</t>
  </si>
  <si>
    <t>BELA</t>
  </si>
  <si>
    <t>COFFE</t>
  </si>
  <si>
    <t>CHUPÓN</t>
  </si>
  <si>
    <t>GUS</t>
  </si>
  <si>
    <t>MARÍA RAMÍREZ ACOSTA</t>
  </si>
  <si>
    <t>JUNTO AL ARROYO</t>
  </si>
  <si>
    <t>NEGRO BOTAS BLANCAS</t>
  </si>
  <si>
    <t>BOLA</t>
  </si>
  <si>
    <t>BRENDA RAMIREZ NAVA</t>
  </si>
  <si>
    <t>ATRÁS DEL CONAFE</t>
  </si>
  <si>
    <t>RUFLES</t>
  </si>
  <si>
    <t>CHUMO</t>
  </si>
  <si>
    <t>ABRAHAM TREJO MUÑOZ</t>
  </si>
  <si>
    <t>FRENTE A LA PARADA DEL MICRO</t>
  </si>
  <si>
    <t>TEJANO</t>
  </si>
  <si>
    <t>X ALASKA HUSKY</t>
  </si>
  <si>
    <t>ERNESTO TREJO VALERIO</t>
  </si>
  <si>
    <t>POR LA PARADA DEL MICRO</t>
  </si>
  <si>
    <t>RUSO</t>
  </si>
  <si>
    <t>ROJIZO</t>
  </si>
  <si>
    <t>MANUEL CHAVEZ CHAVERO</t>
  </si>
  <si>
    <t>KISS</t>
  </si>
  <si>
    <t>GABRIEL SANCHEZ VILLEGAS</t>
  </si>
  <si>
    <t>CERCA DEL BORDO LA CHAPUZA</t>
  </si>
  <si>
    <t>BLANCO-MANCHAS CAFES</t>
  </si>
  <si>
    <t>GLORIA RESENDIZ HERNANDEZ</t>
  </si>
  <si>
    <t>LIGAS</t>
  </si>
  <si>
    <t>CHIQUITA BEBE</t>
  </si>
  <si>
    <t>BUKI</t>
  </si>
  <si>
    <t>MARTHA VARGAS HERNANDEZ</t>
  </si>
  <si>
    <t>POR LA "TIENDITA"</t>
  </si>
  <si>
    <t>MONTANA</t>
  </si>
  <si>
    <t>RATON</t>
  </si>
  <si>
    <t>LETICIA TREJO SANTIAGO</t>
  </si>
  <si>
    <t>POR LA CHAPUZA</t>
  </si>
  <si>
    <t>NIÑA</t>
  </si>
  <si>
    <t>HUMBERTO TREJO TREJO</t>
  </si>
  <si>
    <t>TIENDA LOS CAPORALES</t>
  </si>
  <si>
    <t>HERIBERTO GODOY QUINTANAR</t>
  </si>
  <si>
    <t>CHANEL</t>
  </si>
  <si>
    <t>JACHI</t>
  </si>
  <si>
    <t>PRIETA</t>
  </si>
  <si>
    <t>CHULA</t>
  </si>
  <si>
    <t>CHARLIN</t>
  </si>
  <si>
    <t>MARGARITA JIMENEZ HERNANDEZ</t>
  </si>
  <si>
    <t>POR LA TIENDA "LA SURIANA"</t>
  </si>
  <si>
    <t>TAISON</t>
  </si>
  <si>
    <t>SANDRA RAMIREZ ALVARADO</t>
  </si>
  <si>
    <t>CATRIN</t>
  </si>
  <si>
    <t>CATRINA</t>
  </si>
  <si>
    <t>MA. GUADALUPE RAMIREZ SANTIAGO</t>
  </si>
  <si>
    <t>STUAR</t>
  </si>
  <si>
    <t>BUALMARY</t>
  </si>
  <si>
    <t>LACY</t>
  </si>
  <si>
    <t>X COLLIE</t>
  </si>
  <si>
    <t>OCTAVIANO SANCHEZ RAMIREZ</t>
  </si>
  <si>
    <t>POR EL PIRUL</t>
  </si>
  <si>
    <t>GREÑUDA</t>
  </si>
  <si>
    <t>LEOPOLDO SANCHEZ JIMENEZ</t>
  </si>
  <si>
    <t>SERAFIN RAMIREZ TREJO</t>
  </si>
  <si>
    <t>POR LA TIENDA LA PASADITA</t>
  </si>
  <si>
    <t>RUFO</t>
  </si>
  <si>
    <t>MA. DE JESUS JIMENEZ CHAVEZ</t>
  </si>
  <si>
    <t>AMARILLO-NEGRO-BLANCO</t>
  </si>
  <si>
    <t>MONO</t>
  </si>
  <si>
    <t>FERNANDO SANCHEZ VILLEGAS</t>
  </si>
  <si>
    <t>GRAY</t>
  </si>
  <si>
    <t>ARELY SANCHEZ JIMENEZ</t>
  </si>
  <si>
    <t>SCHNAUZER</t>
  </si>
  <si>
    <t>SAL Y PIMIENTA</t>
  </si>
  <si>
    <t>ELIA RAMIREZ TREJO</t>
  </si>
  <si>
    <t>A UN LADO DE LA HACIENDA</t>
  </si>
  <si>
    <t xml:space="preserve">LUNA </t>
  </si>
  <si>
    <t>PUG</t>
  </si>
  <si>
    <t>MARICELA HERNANDEZ GONZALEZ</t>
  </si>
  <si>
    <t>BALDO</t>
  </si>
  <si>
    <t>ARENA</t>
  </si>
  <si>
    <t>HOMERO HERNANDEZ RAMIREZ</t>
  </si>
  <si>
    <t>GRECO</t>
  </si>
  <si>
    <t>OSCAR SANCHEZ JIMENEZ</t>
  </si>
  <si>
    <t>POPPI</t>
  </si>
  <si>
    <t>MATILDE HERNANDEZ CHAVANDO</t>
  </si>
  <si>
    <t>ARTURO HERNANDEZ CHAVANDO</t>
  </si>
  <si>
    <t>PASANDO LA HACIENDA</t>
  </si>
  <si>
    <t>DENISE TREJO SANTIAGO</t>
  </si>
  <si>
    <t>EUSTOLIA NAVA SANCHEZ</t>
  </si>
  <si>
    <t>DE LA CHAPUZA PARA ARRIBA</t>
  </si>
  <si>
    <t>ABRIL</t>
  </si>
  <si>
    <t>GORDO</t>
  </si>
  <si>
    <t>JUSTO</t>
  </si>
  <si>
    <t>PELOS</t>
  </si>
  <si>
    <t>PICHULINA</t>
  </si>
  <si>
    <t>JOSE LUIS SANCHEZ HERNANDEZ</t>
  </si>
  <si>
    <t>EN LA HACIENDA</t>
  </si>
  <si>
    <t>KILKO</t>
  </si>
  <si>
    <t>MAQUENA</t>
  </si>
  <si>
    <t>X ROTTWEILER</t>
  </si>
  <si>
    <t>TOCINO</t>
  </si>
  <si>
    <t>CEFERINA TREJO JIMENEZ</t>
  </si>
  <si>
    <t>COCO</t>
  </si>
  <si>
    <t>BLANCO-MANCHAS AMARILLAS</t>
  </si>
  <si>
    <t>GERONIMO SANTIAGO CHAVEZ</t>
  </si>
  <si>
    <t>C. LOS PINOS</t>
  </si>
  <si>
    <t>BALU</t>
  </si>
  <si>
    <t>RANCHERO</t>
  </si>
  <si>
    <t>SHONGA</t>
  </si>
  <si>
    <t>CAFÉ-RAYA NEGRA</t>
  </si>
  <si>
    <t>GURRUMINA</t>
  </si>
  <si>
    <t>LUIS RAMIREZ</t>
  </si>
  <si>
    <t>CHOCOMILK</t>
  </si>
  <si>
    <t>MUGROSA</t>
  </si>
  <si>
    <t>GRIS-NEGRO-CAFÉ</t>
  </si>
  <si>
    <t>RAMON CABALLERO RESENDIZ</t>
  </si>
  <si>
    <t>BUBA</t>
  </si>
  <si>
    <t>MICAELA</t>
  </si>
  <si>
    <t>ALFONSO TREJO JIMENEZ</t>
  </si>
  <si>
    <t>CAPULINA</t>
  </si>
  <si>
    <t>CHINCOLA</t>
  </si>
  <si>
    <t>NEGRITO</t>
  </si>
  <si>
    <t>BERNABE CHAVEZ RAMIREZ</t>
  </si>
  <si>
    <t>WILSON</t>
  </si>
  <si>
    <t>AMARILLO -HOCICO NEGRO</t>
  </si>
  <si>
    <t>JESUS SANCHEZ JIMENEZ</t>
  </si>
  <si>
    <t>COBY</t>
  </si>
  <si>
    <t>NORBERTO RAMIREZ SANTIAGO</t>
  </si>
  <si>
    <t>JUNTO A LA TIENDA "LA SURIANA"</t>
  </si>
  <si>
    <t>KEILA</t>
  </si>
  <si>
    <t>BARBITAS</t>
  </si>
  <si>
    <t>MIKA</t>
  </si>
  <si>
    <t>OTELO</t>
  </si>
  <si>
    <t>ANDREA HERNANDEZ MARTIN</t>
  </si>
  <si>
    <t>SUMA</t>
  </si>
  <si>
    <t>JESUS RAMIREZ SANTIAGO</t>
  </si>
  <si>
    <t>TOY</t>
  </si>
  <si>
    <t>JOSE JAVIER HERNANDEZ OCHOA</t>
  </si>
  <si>
    <t>DULCE CABALLERO</t>
  </si>
  <si>
    <t>AL LADO DE LA TIENDA LOS 3 CAPORALES</t>
  </si>
  <si>
    <t>REGALO</t>
  </si>
  <si>
    <t>ALFONSO TREJO HERNANDEZ</t>
  </si>
  <si>
    <t>ANDY</t>
  </si>
  <si>
    <t>ARTURO SANTIAGO JIMENEZ</t>
  </si>
  <si>
    <t>JUNTO A LA HACIENDA</t>
  </si>
  <si>
    <t>LLUVIA</t>
  </si>
  <si>
    <t>MIKE</t>
  </si>
  <si>
    <t>CLAVELITO</t>
  </si>
  <si>
    <t>LUCERITO</t>
  </si>
  <si>
    <t>CHINITA</t>
  </si>
  <si>
    <t>FIDEL HERNANDEZ</t>
  </si>
  <si>
    <t>PRIMER CASA POR LA ENTRADA</t>
  </si>
  <si>
    <t>J. GUADALUPE CHAVEZ VENTURA</t>
  </si>
  <si>
    <t>GOMITA</t>
  </si>
  <si>
    <t>1M15D</t>
  </si>
  <si>
    <t>BOMBOM</t>
  </si>
  <si>
    <t>BLANCO-OJO NEGRO</t>
  </si>
  <si>
    <t>JULIO CABALLERO MONTES</t>
  </si>
  <si>
    <t>DOLI</t>
  </si>
  <si>
    <t>VICTORIA RESENDIZ CHAVEZ</t>
  </si>
  <si>
    <t>ADELANTE DE LA IGLESIA</t>
  </si>
  <si>
    <t>NEGRO-PECHO BLANCO</t>
  </si>
  <si>
    <t>DELFINO JIMENEZ AGUILAR</t>
  </si>
  <si>
    <t>DEL PUENTE HACIA ARRIBA</t>
  </si>
  <si>
    <t>VICTOR JIMENEZ VILLEGAS</t>
  </si>
  <si>
    <t>BO. EL ECHADERO</t>
  </si>
  <si>
    <t>WINI</t>
  </si>
  <si>
    <t>3A6M</t>
  </si>
  <si>
    <t>2A3M</t>
  </si>
  <si>
    <t>CARLOS HERNANDEZ CHAVEZ</t>
  </si>
  <si>
    <t>POCHIS</t>
  </si>
  <si>
    <t>FILEMON RESENDIZ JIMENEZ</t>
  </si>
  <si>
    <t>MALILLO</t>
  </si>
  <si>
    <t>FELICIANO HERNANDEZ HERNANDEZ</t>
  </si>
  <si>
    <t>FRENTE AL CENTRO COMUNITARIO</t>
  </si>
  <si>
    <t>BLANCO-MASCARA ATIRGADO</t>
  </si>
  <si>
    <t>JOAQUIN ACOSTA RAMIREZ</t>
  </si>
  <si>
    <t>PICHUS</t>
  </si>
  <si>
    <t>JUAN RESENDIZ CHAVERO</t>
  </si>
  <si>
    <t>ARRIBA DE LA TIENDA LA LOMITA</t>
  </si>
  <si>
    <t>COYOTA (MAMA)</t>
  </si>
  <si>
    <t>16A</t>
  </si>
  <si>
    <t>COYOYA</t>
  </si>
  <si>
    <t>SOFIA MARTINEZ LEAL</t>
  </si>
  <si>
    <t>GÙERO</t>
  </si>
  <si>
    <t>AMARILLITO</t>
  </si>
  <si>
    <t>JUAN RAMIREZ DIEGO</t>
  </si>
  <si>
    <t>JUAN RESENDIZ DIEGO</t>
  </si>
  <si>
    <t>AMELIA RAMIREZ RESENDIZ</t>
  </si>
  <si>
    <t>DELANTE DE LA IGLESIA</t>
  </si>
  <si>
    <t>PEREZOSO</t>
  </si>
  <si>
    <t>GUSTAVO DIEGO GARCIA</t>
  </si>
  <si>
    <t>EL CERRITO</t>
  </si>
  <si>
    <t>OFIS</t>
  </si>
  <si>
    <t>JULIA DIEGO GARCIA</t>
  </si>
  <si>
    <t>PIÑO</t>
  </si>
  <si>
    <t>ERIKA BAUTISTA RESENDIZ</t>
  </si>
  <si>
    <t>SUBIENDO EL ARROYO</t>
  </si>
  <si>
    <t>X BUL DOG AMERICANO</t>
  </si>
  <si>
    <t>SAUL HERNANDEZ CHAVERO</t>
  </si>
  <si>
    <t>45m ANTES DE LA IGLESIA</t>
  </si>
  <si>
    <t>2A4M</t>
  </si>
  <si>
    <t>ERIK RESENDIZ OLGUIN</t>
  </si>
  <si>
    <t>SPOT</t>
  </si>
  <si>
    <t>JESUS RESENDIZ RAMIREZ</t>
  </si>
  <si>
    <t>FRENTE AL PREESCOLAR</t>
  </si>
  <si>
    <t>BLANCO MASCARA AMARILLA</t>
  </si>
  <si>
    <t>PALINO</t>
  </si>
  <si>
    <t>BLANCO MOTEADO</t>
  </si>
  <si>
    <t>CAMILO HERNANDEZ RAMIREZ</t>
  </si>
  <si>
    <t>X POODLE</t>
  </si>
  <si>
    <t>BOSS</t>
  </si>
  <si>
    <t>BLACK</t>
  </si>
  <si>
    <t>CHOW-CHOW</t>
  </si>
  <si>
    <t>PULGAS</t>
  </si>
  <si>
    <t>MA. DE LOS ANGELES RAMIREZ RAMIREZ</t>
  </si>
  <si>
    <t>A 100m DE LA PRIMARIA</t>
  </si>
  <si>
    <t>YEIKO</t>
  </si>
  <si>
    <t>ERIK BAUTISTA RESENDIZ</t>
  </si>
  <si>
    <t>POR EL ARROYO</t>
  </si>
  <si>
    <t>BULL DOG</t>
  </si>
  <si>
    <t>AMARILLO-NEGRO-ATIGRADO</t>
  </si>
  <si>
    <t>ELENA HERNANDEZ CHAVEZ</t>
  </si>
  <si>
    <t>ARMANDO DIEGO CHAVEZ</t>
  </si>
  <si>
    <t>ROBERTO DIEGO HERNANDEZ</t>
  </si>
  <si>
    <t>ZAILA</t>
  </si>
  <si>
    <t>GARARDO JIMENEZ HERNANDEZ</t>
  </si>
  <si>
    <t>FRENTE A LA CLINICA</t>
  </si>
  <si>
    <t>X BULL TERRIER</t>
  </si>
  <si>
    <t>GERARDO JIMENEZ HERNANDEZ</t>
  </si>
  <si>
    <t>2A6M</t>
  </si>
  <si>
    <t>GUADALUPE MORENO MARTINEZ</t>
  </si>
  <si>
    <t>POR LA TIENDA EL FRESNITO</t>
  </si>
  <si>
    <t>ALBERTO RAMIREZ DIEGO</t>
  </si>
  <si>
    <t>FRIJOLITO</t>
  </si>
  <si>
    <t>GERMAN DIEGO CHAVEZ</t>
  </si>
  <si>
    <t>MA. ISABEL MARTIN ACOSTA</t>
  </si>
  <si>
    <t>FRENTE A LA TIENDA LA LOMITA</t>
  </si>
  <si>
    <t>KEISER</t>
  </si>
  <si>
    <t>POODLE</t>
  </si>
  <si>
    <t>1A1M</t>
  </si>
  <si>
    <t>LUIS JIMENEZ VILLEGAS</t>
  </si>
  <si>
    <t>HERMENEGILDO DIEGO RAMIREZ</t>
  </si>
  <si>
    <t>PASA</t>
  </si>
  <si>
    <t>WIKO</t>
  </si>
  <si>
    <t>GARFIO</t>
  </si>
  <si>
    <t>SILVIA MARTIN ACOSTA</t>
  </si>
  <si>
    <t>DAISY</t>
  </si>
  <si>
    <t>BICHON MALTES</t>
  </si>
  <si>
    <t>JULIAN HERNANDEZ CHAVEZ</t>
  </si>
  <si>
    <t>LUZ</t>
  </si>
  <si>
    <t>JAQUELINE TREJO TAPIA</t>
  </si>
  <si>
    <t>JUAN MANUEL MARTIN DIEGO</t>
  </si>
  <si>
    <t>FRENTE A LA TIENDA LA ESTRELLITA</t>
  </si>
  <si>
    <t>MIGAJA</t>
  </si>
  <si>
    <t>MUGROSO</t>
  </si>
  <si>
    <t>GRIS-CAFÉ</t>
  </si>
  <si>
    <t>PULGA</t>
  </si>
  <si>
    <t>LUCINA RESENDIZ HERNANDEZ</t>
  </si>
  <si>
    <t>PARA ARRIBA DE LA CANCHA</t>
  </si>
  <si>
    <t>CITLALI ACOSTA RESENDIZ</t>
  </si>
  <si>
    <t>LAYLA</t>
  </si>
  <si>
    <t>1A9M</t>
  </si>
  <si>
    <t>JULIANA HERNANDEZ CHAVEZ</t>
  </si>
  <si>
    <t>BOCANEGRA</t>
  </si>
  <si>
    <t>ANASTACIA CHAVERO RAMIREZ</t>
  </si>
  <si>
    <t>PEPA</t>
  </si>
  <si>
    <t>ANASTACIA CHAVERO NAVA</t>
  </si>
  <si>
    <t>PELICHIN</t>
  </si>
  <si>
    <t>TEJONA</t>
  </si>
  <si>
    <t>YOLANDA CHAVEZ CHAVERO</t>
  </si>
  <si>
    <t>POLAR</t>
  </si>
  <si>
    <t>2A11M</t>
  </si>
  <si>
    <t>3A11M</t>
  </si>
  <si>
    <t>MARIA ASCENCION JIMENEZ HERNANDEZ</t>
  </si>
  <si>
    <t>ABAJO DE LA ESCUELA</t>
  </si>
  <si>
    <t>BLANCO-MOTEADO</t>
  </si>
  <si>
    <t>VICTOR HERNANDEZ CHAVEZ</t>
  </si>
  <si>
    <t>A UN LADO DE LA IGLESIA</t>
  </si>
  <si>
    <t>TEDDY</t>
  </si>
  <si>
    <t>BETTOBEN</t>
  </si>
  <si>
    <t>1A8M</t>
  </si>
  <si>
    <t>DARIO HERNANDEZ CHAVEZ</t>
  </si>
  <si>
    <t>MALABRIGO</t>
  </si>
  <si>
    <t>JOSE MARTIN DIEGO</t>
  </si>
  <si>
    <t>SUBIENDO LA CANCHA DE FUTBOL</t>
  </si>
  <si>
    <t>VALENTE RESENDIZ PONCE</t>
  </si>
  <si>
    <t>MANITAS</t>
  </si>
  <si>
    <t>CARMEN ACOSTA HERNANDEZ</t>
  </si>
  <si>
    <t>ARRIBA DE LA CANCHA</t>
  </si>
  <si>
    <t>JOSE LUIS RAMIREZ ACOSTA</t>
  </si>
  <si>
    <t>TRUSTY</t>
  </si>
  <si>
    <t>ANGELICA HERNADEZ GONZALEZ</t>
  </si>
  <si>
    <t>DENISHA</t>
  </si>
  <si>
    <t>JOSE JUAN HERNANDEZ CHAVERO</t>
  </si>
  <si>
    <t>ARACELI RAMIREZ ACOSTA</t>
  </si>
  <si>
    <t>CORI</t>
  </si>
  <si>
    <t>GOLDEN</t>
  </si>
  <si>
    <t>TAYSON</t>
  </si>
  <si>
    <t>CHESS</t>
  </si>
  <si>
    <t>SIN NOMBRE</t>
  </si>
  <si>
    <t>LUIS RESENDIZ RAMIREZ</t>
  </si>
  <si>
    <t>CARLOS JIMENEZ HERNANDEZ</t>
  </si>
  <si>
    <t>DEBAJO DE LA PRIMARIA</t>
  </si>
  <si>
    <t>PEDRO HERNANDEZ CHAVEZ</t>
  </si>
  <si>
    <t>FERNANDO MARTIN DIEGO</t>
  </si>
  <si>
    <t>CAFÉ ATIGRADO</t>
  </si>
  <si>
    <t>CAPULLO</t>
  </si>
  <si>
    <t>JOSE ALFREDO ALONSO TREJO</t>
  </si>
  <si>
    <t>C. 29 DE SEPTIEMBRE S/N, BO. 1</t>
  </si>
  <si>
    <t>DANDHO</t>
  </si>
  <si>
    <t>ZARINA</t>
  </si>
  <si>
    <t>ANTONIO MEJIA BARCENA</t>
  </si>
  <si>
    <t>JUNTO AL KINDER, BO. 8</t>
  </si>
  <si>
    <t>ALFREDO CABALLERO TREJO</t>
  </si>
  <si>
    <t>C. NIÑOS HEROES, BO. 7</t>
  </si>
  <si>
    <t>ADELA MARTINEZ MARTINEZ</t>
  </si>
  <si>
    <t>PASANDO LOS JUEGOS, BO. 5</t>
  </si>
  <si>
    <t>OLIVIA CHAVEZ LOPEZ</t>
  </si>
  <si>
    <t>FRENTE AL RUEDO</t>
  </si>
  <si>
    <t>X COQUER</t>
  </si>
  <si>
    <t>MARISELA ALONSO JUAREZ</t>
  </si>
  <si>
    <t>FRENTE AL CAMPO DE FUTBOL, BO. 5</t>
  </si>
  <si>
    <t>MUCHIS</t>
  </si>
  <si>
    <t>CRISTIAN VANESA CRUZ CONTADOR</t>
  </si>
  <si>
    <t>C. 20 DE NOVIEMBRE, BO. 2</t>
  </si>
  <si>
    <t>GATINO</t>
  </si>
  <si>
    <t>GRIS-ATIGRADO</t>
  </si>
  <si>
    <t>MANCHEGA</t>
  </si>
  <si>
    <t>CALICO</t>
  </si>
  <si>
    <t>ESTELA ALONSO ROJO</t>
  </si>
  <si>
    <t>AV. LOS ANGLES, BO. 4</t>
  </si>
  <si>
    <t>BUSTER</t>
  </si>
  <si>
    <t>MASTIA</t>
  </si>
  <si>
    <t>CARLOS ALONSO ROJO</t>
  </si>
  <si>
    <t>AV. LOS ANGLES, BO. 8</t>
  </si>
  <si>
    <t>MAY</t>
  </si>
  <si>
    <t>SEBASTIAN MARTINEZ JIMENEZ</t>
  </si>
  <si>
    <t>C. JOSEFA ORTIZ DE DOMINGUEZ, BO. 7</t>
  </si>
  <si>
    <t>NEGRO - PECHO BLANCO</t>
  </si>
  <si>
    <t>FERNANDO HERNANDEZ CRUZ</t>
  </si>
  <si>
    <t>C. REVOLUCION, BO. 6</t>
  </si>
  <si>
    <t>PILINGA</t>
  </si>
  <si>
    <t>SOLA</t>
  </si>
  <si>
    <t>EMA HERNANDEZ CABALLERO</t>
  </si>
  <si>
    <t>AV. LOS ANGELES, BO. 4</t>
  </si>
  <si>
    <t>SAL PIMIENTA</t>
  </si>
  <si>
    <t>1A4M</t>
  </si>
  <si>
    <t>HORTENCIA HERNANDEZ HERNANDEZ</t>
  </si>
  <si>
    <t>MILO</t>
  </si>
  <si>
    <t>CAPUCCINO</t>
  </si>
  <si>
    <t>MARIA LUISA TREJO CRUZ</t>
  </si>
  <si>
    <t>AV. LOS ANGELES, BO. 1</t>
  </si>
  <si>
    <t>ZORY</t>
  </si>
  <si>
    <t>X SCHNAUZER</t>
  </si>
  <si>
    <t>GOLIS</t>
  </si>
  <si>
    <t>BIXHI</t>
  </si>
  <si>
    <t>CRISTINA CHAVEZ CALLEJAS</t>
  </si>
  <si>
    <t>GUANTES</t>
  </si>
  <si>
    <t>MAYRA LUNA RAMIREZ</t>
  </si>
  <si>
    <t>AV. LOS ANGELES, BO. 7</t>
  </si>
  <si>
    <t>BEBE</t>
  </si>
  <si>
    <t>GABY</t>
  </si>
  <si>
    <t>EMA CRUZ TREJO</t>
  </si>
  <si>
    <t>C. 20 DE NOVIEMBRE, BO. 3</t>
  </si>
  <si>
    <t>WINTER</t>
  </si>
  <si>
    <t>FRANCISCA SANTOS TREJO</t>
  </si>
  <si>
    <t>MEXICANITA</t>
  </si>
  <si>
    <t>JESICA ALONSO GARCIA</t>
  </si>
  <si>
    <t>C. FCO. VILLA, BO. 5</t>
  </si>
  <si>
    <t>DOMINIK</t>
  </si>
  <si>
    <t>X HUSKY</t>
  </si>
  <si>
    <t>MIGUEL ALONSO CABALLERO</t>
  </si>
  <si>
    <t>CROUETA</t>
  </si>
  <si>
    <t>GUADALUPE CABALLERO JULIAN</t>
  </si>
  <si>
    <t>C. MIGUEL HIDALGO ESQ. C BUGAMBILIAS</t>
  </si>
  <si>
    <t>MIGUEL ALONSO GARCIA</t>
  </si>
  <si>
    <t>JUNTO AL CAMPO DE FUTBOL, BO. 5</t>
  </si>
  <si>
    <t>DULCE MARIA DE LA CRUZ HERNANDEZ</t>
  </si>
  <si>
    <t>MIGUEL HIDALGO, BO. 4</t>
  </si>
  <si>
    <t>OZZY</t>
  </si>
  <si>
    <t>MALTES-PASTOR AUSTRALIANO</t>
  </si>
  <si>
    <t>ROMINA</t>
  </si>
  <si>
    <t>SOSTENES CRUZ CABALLERO</t>
  </si>
  <si>
    <t>PICASSO</t>
  </si>
  <si>
    <t>246M</t>
  </si>
  <si>
    <t>GUADALUPE CRUZ SALOMON</t>
  </si>
  <si>
    <t>COQUIS</t>
  </si>
  <si>
    <t>JUDITH VALDEZ HERNANDEZ</t>
  </si>
  <si>
    <t>DOMINGO</t>
  </si>
  <si>
    <t>MARCO ANTONIO CRUZ TREJO</t>
  </si>
  <si>
    <t>AV. LA FLOR, BO. 3</t>
  </si>
  <si>
    <t>GOMA</t>
  </si>
  <si>
    <t>AURELIO HERNANDEZ CAMACHO</t>
  </si>
  <si>
    <t>AV. LOS ANGELES, BO. 6</t>
  </si>
  <si>
    <t>ALFREDO MEJIA TREJO</t>
  </si>
  <si>
    <t>AV. LOS ANGELES, BO. 2</t>
  </si>
  <si>
    <t>EMILIANO TREJO TREJO</t>
  </si>
  <si>
    <t>BO. 7</t>
  </si>
  <si>
    <t>CIBERNETICO</t>
  </si>
  <si>
    <t>NORMA ANGELICA HERNANDEZ HERNANDEZ</t>
  </si>
  <si>
    <t>C. BUGAMBILIAS, BO. 3</t>
  </si>
  <si>
    <t>GOLO</t>
  </si>
  <si>
    <t>AV. LA FLOR, BO. 5</t>
  </si>
  <si>
    <t>PINPON</t>
  </si>
  <si>
    <t>ROSA TREJO HERNANDEZ</t>
  </si>
  <si>
    <t>C. 5 DE MAYO, BO. 4</t>
  </si>
  <si>
    <t>FIRULAIS</t>
  </si>
  <si>
    <t>PAÑITA</t>
  </si>
  <si>
    <t>ROSA ISELA HERNANDEZ TREJO</t>
  </si>
  <si>
    <t>PICHIRILO</t>
  </si>
  <si>
    <t>JUANA TREJO RESENDIZ</t>
  </si>
  <si>
    <t>AV. LOS ANGELES, BO. 8</t>
  </si>
  <si>
    <t>JASPER</t>
  </si>
  <si>
    <t>MARCELA CRISTINO JULIAN</t>
  </si>
  <si>
    <t>CUERES</t>
  </si>
  <si>
    <t>OSCAR YAIR CABALLERO MEJIA</t>
  </si>
  <si>
    <t>C. MIGUEL HIDALGO, BO. 5</t>
  </si>
  <si>
    <t>CUCA</t>
  </si>
  <si>
    <t>CAFÉ RAYADO</t>
  </si>
  <si>
    <t>ELODIA MAGOS MARTINEZ</t>
  </si>
  <si>
    <t>C. NIÑOS HEROES, BO. 8</t>
  </si>
  <si>
    <t>HUMBERTO MEJIA MAGOS</t>
  </si>
  <si>
    <t>NANO</t>
  </si>
  <si>
    <t>JORGE TREJO HERNANDEZ</t>
  </si>
  <si>
    <t>YOLANDA CASTORENA MARTINEZ</t>
  </si>
  <si>
    <t>C. 16 DE SEPTIEMBRE, BO. 4</t>
  </si>
  <si>
    <t>EDITHA. DE LA CRUZ HERNANDEZ</t>
  </si>
  <si>
    <t>SASHA</t>
  </si>
  <si>
    <t>HORTENCIA HERNANDEZ ALONSO</t>
  </si>
  <si>
    <t>AMY HERNANDEZ MEJIA</t>
  </si>
  <si>
    <t>PASTEL</t>
  </si>
  <si>
    <t>LORENA ALONSO MORAN</t>
  </si>
  <si>
    <t>CACHITO</t>
  </si>
  <si>
    <t>CALVIN</t>
  </si>
  <si>
    <t>FABIOLA ALONSO TREJO</t>
  </si>
  <si>
    <t>BLAQUI</t>
  </si>
  <si>
    <t>HERMELINDA ALONSO ROJO</t>
  </si>
  <si>
    <t>FRENTE A LA IGLESIA, BO. 2</t>
  </si>
  <si>
    <t>CAFÉ GATEADO</t>
  </si>
  <si>
    <t>CALES</t>
  </si>
  <si>
    <t>A UN LADO DE LA CANCHA, BO. 4</t>
  </si>
  <si>
    <t>CAFR-GRIS</t>
  </si>
  <si>
    <t>EUSTAQUIO MEJIA MEJIA</t>
  </si>
  <si>
    <t>JUNTO A LA CONASUPO, BO. 8</t>
  </si>
  <si>
    <t>CASAN</t>
  </si>
  <si>
    <t>PETACA</t>
  </si>
  <si>
    <t>CHUNFLA</t>
  </si>
  <si>
    <t>BLANCO-GRIS</t>
  </si>
  <si>
    <t>NEGRA-PATAS BLANCAS</t>
  </si>
  <si>
    <t>JOSE ANTONIO MEJIA HERNANDEZ</t>
  </si>
  <si>
    <t>FRENTE AL AUDITORIO, BO. 8</t>
  </si>
  <si>
    <t>MACO</t>
  </si>
  <si>
    <t>GRS</t>
  </si>
  <si>
    <t>PUPI</t>
  </si>
  <si>
    <t>C. MIGUEL HIDALGO, BO. 3</t>
  </si>
  <si>
    <t>GREGORIO HERNANDEZ CABALLERO</t>
  </si>
  <si>
    <t>C. MIGUEL HIDALGO, BO. 4</t>
  </si>
  <si>
    <t>NANCY CAROLINA ANGELES GARCIA</t>
  </si>
  <si>
    <t>KIS</t>
  </si>
  <si>
    <t>JOSE MIGUEL HERNANDEZ TREJO</t>
  </si>
  <si>
    <t>AV. LOS ANGELES BO. 7</t>
  </si>
  <si>
    <t>MARIA ELENA SANCHEZ</t>
  </si>
  <si>
    <t>SIPISI</t>
  </si>
  <si>
    <t>RUPI</t>
  </si>
  <si>
    <t>EUNICE MEJIA SANCHEZ</t>
  </si>
  <si>
    <t>TRAVIS</t>
  </si>
  <si>
    <t>CAFÉ-PECHO BLANCO</t>
  </si>
  <si>
    <t>MAURILIO ALONSO CABALLERO</t>
  </si>
  <si>
    <t>C. BUGAMBILIAS, BO. 5</t>
  </si>
  <si>
    <t>TRAPEADO</t>
  </si>
  <si>
    <t>ADOLFO ALONSO MORAN</t>
  </si>
  <si>
    <t>BUGUER</t>
  </si>
  <si>
    <t>BOLT</t>
  </si>
  <si>
    <t>NABOR TREJO CRUZ</t>
  </si>
  <si>
    <t>TOMAS</t>
  </si>
  <si>
    <t>X DOBERMAN</t>
  </si>
  <si>
    <t>LUIS FERNANDO GOMEZ GARCIA</t>
  </si>
  <si>
    <t>ATRÁS DE LA ESCUELA</t>
  </si>
  <si>
    <t>DOTHI</t>
  </si>
  <si>
    <t>ERIK GOMEZ GARCIA</t>
  </si>
  <si>
    <t>JUAN ROJO GARCIA</t>
  </si>
  <si>
    <t>CERCA DEL EJIDO</t>
  </si>
  <si>
    <t>DIRA</t>
  </si>
  <si>
    <t>KEY</t>
  </si>
  <si>
    <t>MARITZA CALLEJAS ROMERO</t>
  </si>
  <si>
    <t>POR EL PANTEON</t>
  </si>
  <si>
    <t>TIKI</t>
  </si>
  <si>
    <t>2A9M</t>
  </si>
  <si>
    <t>JORGE MEJIA GOMEZ</t>
  </si>
  <si>
    <t>RUMBO AL GUARDAGANADO</t>
  </si>
  <si>
    <t>MARIA GUADALUPE GOMEZ URIBE</t>
  </si>
  <si>
    <t>POMPOM</t>
  </si>
  <si>
    <t>PANZON</t>
  </si>
  <si>
    <t>LEANDRO MARTINEZ OLMOS</t>
  </si>
  <si>
    <t>JUNTO A LA CONASUPO</t>
  </si>
  <si>
    <t>FRANCISCO JAVIER GOMEZ URIBE</t>
  </si>
  <si>
    <t>ADELANTE DEL AUDITORIO</t>
  </si>
  <si>
    <t>MAGDALENA GOMEZ URIBE</t>
  </si>
  <si>
    <t>JOREGE MEJIA GOMEZ</t>
  </si>
  <si>
    <t>LASY</t>
  </si>
  <si>
    <t>CHICA MALA</t>
  </si>
  <si>
    <t>WENDY</t>
  </si>
  <si>
    <t>PEDRO GOMEZ URIBE</t>
  </si>
  <si>
    <t>ESCRAPI</t>
  </si>
  <si>
    <t>OCURRENCIA</t>
  </si>
  <si>
    <t>CAFÉ-GRIS</t>
  </si>
  <si>
    <t>FAUSTINO GOMEZ URIBE</t>
  </si>
  <si>
    <t>FRENTE A LA CAPILLA</t>
  </si>
  <si>
    <t>VIOLIN</t>
  </si>
  <si>
    <t>PATITA</t>
  </si>
  <si>
    <t>NEGRO-PATAS BLANCAS</t>
  </si>
  <si>
    <t>INES GOMEZ ROMERO</t>
  </si>
  <si>
    <t>ATRAS DEL BORDO</t>
  </si>
  <si>
    <t>DANIEL ROMERO URIBE</t>
  </si>
  <si>
    <t>FRENTE A LICONSA</t>
  </si>
  <si>
    <t>TONKY</t>
  </si>
  <si>
    <t>JOSE ANTONIO GARCIA URIBE</t>
  </si>
  <si>
    <t>ABAJO DE LICONSA</t>
  </si>
  <si>
    <t>CID</t>
  </si>
  <si>
    <t>LOURDES VILLEDA GOMEZ</t>
  </si>
  <si>
    <t>CUQUITA</t>
  </si>
  <si>
    <t>BARBIE</t>
  </si>
  <si>
    <t>JOSE MIGUELITO</t>
  </si>
  <si>
    <t>JAZMIN URIBE ESTRADA</t>
  </si>
  <si>
    <t>RUMBO AL PANTEON</t>
  </si>
  <si>
    <t>BELLA</t>
  </si>
  <si>
    <t>X PITBULL POODLE</t>
  </si>
  <si>
    <t>CLOY</t>
  </si>
  <si>
    <t>ANTONIO GOMEZ URIBE</t>
  </si>
  <si>
    <t>500M DE LA IGLESIA</t>
  </si>
  <si>
    <t>MARIA GUADALUPE URIBE HERNANDEZ</t>
  </si>
  <si>
    <t>ELSA</t>
  </si>
  <si>
    <t>MAXIMINA</t>
  </si>
  <si>
    <t>BOTON</t>
  </si>
  <si>
    <t>ADELINA URIBE GALINDO</t>
  </si>
  <si>
    <t>400M DE LA IGLESIA</t>
  </si>
  <si>
    <t>ERNESTO URIBE CHAVEZ</t>
  </si>
  <si>
    <t>A LA IZQUIERDA DEL AUDITORIO</t>
  </si>
  <si>
    <t>DUENDE</t>
  </si>
  <si>
    <t>GUILLERMO GOMEZ ROMERO</t>
  </si>
  <si>
    <t>FLASH</t>
  </si>
  <si>
    <t>GODZILLA</t>
  </si>
  <si>
    <t>YAZMIN VILLEDA VILLEDA</t>
  </si>
  <si>
    <t>ATRÁS DE LA CONASUPO</t>
  </si>
  <si>
    <t>ALFREDO CHAVEZ CHAVEZ</t>
  </si>
  <si>
    <t>AV. EL FRESNO S/N</t>
  </si>
  <si>
    <t>COMODEJHE</t>
  </si>
  <si>
    <t>RICHI</t>
  </si>
  <si>
    <t>ODILON CHAVEZ VILLEDA</t>
  </si>
  <si>
    <t>POR EL CORRAL DEL EJIDO</t>
  </si>
  <si>
    <t>SAMY</t>
  </si>
  <si>
    <t>TERESA VILLEDA CHAVEZ</t>
  </si>
  <si>
    <t>AL LADO DE LA TIENDA</t>
  </si>
  <si>
    <t>ARENITA</t>
  </si>
  <si>
    <t>GRIS-NEGRO</t>
  </si>
  <si>
    <t>MARIA ERIKA CALLEJAS</t>
  </si>
  <si>
    <t>POR LA PRIMER CALLE</t>
  </si>
  <si>
    <t>MOLOLONGO</t>
  </si>
  <si>
    <t>MARTHA ANGELICA AVILA FLORES</t>
  </si>
  <si>
    <t>POR CASA DOÑA PATY</t>
  </si>
  <si>
    <t>MORRIS</t>
  </si>
  <si>
    <t>MARIA HERNANDEZ VILLEDA</t>
  </si>
  <si>
    <t>MIRIAM VILLAGRAN</t>
  </si>
  <si>
    <t>POR EL MOLINO</t>
  </si>
  <si>
    <t>TEO</t>
  </si>
  <si>
    <t>VICENTE CHAVEZ GARCIA</t>
  </si>
  <si>
    <t>C. FRESNO S/N</t>
  </si>
  <si>
    <t>LA CHISPA</t>
  </si>
  <si>
    <t>XXX</t>
  </si>
  <si>
    <t>EL GÛERO</t>
  </si>
  <si>
    <t>JUSTINA CHAVEZ CHAVEZ</t>
  </si>
  <si>
    <t>DOBERMAN</t>
  </si>
  <si>
    <t>MOLI</t>
  </si>
  <si>
    <t>IGNACIO CHAVEZ</t>
  </si>
  <si>
    <t>MARTIN VILLAGRAN CHAVEZ</t>
  </si>
  <si>
    <t>PASANDO EL DEPOSITO DE AGUA</t>
  </si>
  <si>
    <t>BURBUJAS</t>
  </si>
  <si>
    <t>RABO</t>
  </si>
  <si>
    <t>SABINO GUERRERO VILLEDA</t>
  </si>
  <si>
    <t>C. CAMELINAS S/N</t>
  </si>
  <si>
    <t>ROQUE</t>
  </si>
  <si>
    <t>GAMORA</t>
  </si>
  <si>
    <t>PIOJO</t>
  </si>
  <si>
    <t>NEGRO-PUNTOS BLANCOS</t>
  </si>
  <si>
    <t>FELIPE CHAVEZ GARCIA</t>
  </si>
  <si>
    <t>POR DONDE ESTABA EL INVERNADERO</t>
  </si>
  <si>
    <t>MAX-FIRULAIS</t>
  </si>
  <si>
    <t>NEGRO-COLLAR BLANCO</t>
  </si>
  <si>
    <t>ELVIA CERRILLO CHAVEZ</t>
  </si>
  <si>
    <t>UNA CUADRA ANTES DEL DEPOSITO DE AGUA</t>
  </si>
  <si>
    <t>MORINGA</t>
  </si>
  <si>
    <t>GANADERO AUSTRALIANO</t>
  </si>
  <si>
    <t>VIKINGO</t>
  </si>
  <si>
    <t>MAXIMINO CALLEJAS CHAVEZ</t>
  </si>
  <si>
    <t>A 50M DE LA PRIMARIA</t>
  </si>
  <si>
    <t>CEPILLIN</t>
  </si>
  <si>
    <t>ANDRES CALLEJAS VILLEDA</t>
  </si>
  <si>
    <t>X AUSTRALIANO</t>
  </si>
  <si>
    <t>GRIS-PATAS CAFES</t>
  </si>
  <si>
    <t>LILIANA BAUTISTA ESCAMILLA</t>
  </si>
  <si>
    <t>MARIA DE LOURDES MALDONADO GONZALEZ</t>
  </si>
  <si>
    <t>A 80M DEL MOLINO</t>
  </si>
  <si>
    <t>TLACUACHE</t>
  </si>
  <si>
    <t>MARIPOSITA</t>
  </si>
  <si>
    <t>LUIS ANGEL CHAVEZ CHAVEZ</t>
  </si>
  <si>
    <t>C. EL FRESNO S/N</t>
  </si>
  <si>
    <t>X HUSKY SIBERIANO</t>
  </si>
  <si>
    <t>ESTHER CHAVEZ GARCIA</t>
  </si>
  <si>
    <t>ENTRADA AL CERRO</t>
  </si>
  <si>
    <t>PERLA</t>
  </si>
  <si>
    <t>DANTE</t>
  </si>
  <si>
    <t>LOBO SIBERIANO</t>
  </si>
  <si>
    <t>MAYRA DE JESUS CHAVEZ CALLEJAS</t>
  </si>
  <si>
    <t>JUNTO AL DEPOSITO DE AGUA</t>
  </si>
  <si>
    <t>ILEGIBLE</t>
  </si>
  <si>
    <t>AMELIA VILLAGRAN CHAVEZ</t>
  </si>
  <si>
    <t>FRENTE AL POZO</t>
  </si>
  <si>
    <t>ARTEMIO VILLAGRAN CHAVEZ</t>
  </si>
  <si>
    <t>A 3 CUADRAS DEL MOLINO</t>
  </si>
  <si>
    <t>CHAQUIS</t>
  </si>
  <si>
    <t>MUCA</t>
  </si>
  <si>
    <t>TERESA VILLEDA MALDONADO</t>
  </si>
  <si>
    <t>A 1 CUADRA DE LA IGLESIA</t>
  </si>
  <si>
    <t>CERILLO</t>
  </si>
  <si>
    <t>SIN COLA</t>
  </si>
  <si>
    <t>BONIFACIA</t>
  </si>
  <si>
    <t>NEGRO-MANCHAS BLANCAS</t>
  </si>
  <si>
    <t>JETAS</t>
  </si>
  <si>
    <t>TIGRESA</t>
  </si>
  <si>
    <t>NIURKA</t>
  </si>
  <si>
    <t>GATO GRIS</t>
  </si>
  <si>
    <t>EL MICHI</t>
  </si>
  <si>
    <t>ANDRES BAUTISTA CHAVEZ</t>
  </si>
  <si>
    <t>A 3 CALLES DEL DEPOSITO</t>
  </si>
  <si>
    <t>BOCA NEGRA</t>
  </si>
  <si>
    <t>CORVATURA</t>
  </si>
  <si>
    <t>ONZA</t>
  </si>
  <si>
    <t>CARIÑOSA</t>
  </si>
  <si>
    <t>JULIAN CHAVEZ CHAVEZ</t>
  </si>
  <si>
    <t>TROL</t>
  </si>
  <si>
    <t>AMARILLO-TROMPA NEGRA</t>
  </si>
  <si>
    <t>BICHITA</t>
  </si>
  <si>
    <t>JOSCA</t>
  </si>
  <si>
    <t>LEONIDES CHAVEZ VILLEDA</t>
  </si>
  <si>
    <t>A 300M DE LA PRIMARIA</t>
  </si>
  <si>
    <t>BLACKY</t>
  </si>
  <si>
    <t>LUIS HERNANDEZ CHAVEZ</t>
  </si>
  <si>
    <t>A 30M DE LA IGLESIA</t>
  </si>
  <si>
    <t>GASTON</t>
  </si>
  <si>
    <t>ALMENDRA</t>
  </si>
  <si>
    <t>C. BUGAMBILIA S/N</t>
  </si>
  <si>
    <t>MONARCA</t>
  </si>
  <si>
    <t>BLANCA-CAFÉ</t>
  </si>
  <si>
    <t>RAFAELA VILLEDA MALDONADO</t>
  </si>
  <si>
    <t>FRENTE A LA CONASUPO</t>
  </si>
  <si>
    <t>JACHE</t>
  </si>
  <si>
    <t>CHURRUMINA</t>
  </si>
  <si>
    <t>POMPIN</t>
  </si>
  <si>
    <t>MARITZA CHAVEZ CALLEJAS</t>
  </si>
  <si>
    <t>A UN LADO DE LOS DEPOSITOS DE AGUA</t>
  </si>
  <si>
    <t>X PASTOR AUSTARLIANO</t>
  </si>
  <si>
    <t>SILVIANO CALLEJAS CHAVEZ</t>
  </si>
  <si>
    <t>C. ALCANFORES S/N</t>
  </si>
  <si>
    <t>DOLCAN</t>
  </si>
  <si>
    <t>BOTI</t>
  </si>
  <si>
    <t>GILBERTO HERNANDEZ CHAVEZ</t>
  </si>
  <si>
    <t>EL POCITO</t>
  </si>
  <si>
    <t>CHATA</t>
  </si>
  <si>
    <t>CAFÉ-AMARILLO</t>
  </si>
  <si>
    <t>SCOT</t>
  </si>
  <si>
    <t>ALBERTO CHAVEZ MALDONADO</t>
  </si>
  <si>
    <t>A 2 CUADRAS DEL DEPOSITO</t>
  </si>
  <si>
    <t>PILAR</t>
  </si>
  <si>
    <t>MATIAS</t>
  </si>
  <si>
    <t>CHETOS</t>
  </si>
  <si>
    <t>PEREZ</t>
  </si>
  <si>
    <t>ROSALIO CHAVEZ MALDONADO</t>
  </si>
  <si>
    <t>A 1 CUADRA DEL MOLINO</t>
  </si>
  <si>
    <t>ABRAHAM CHAVEZ CALLEJAS</t>
  </si>
  <si>
    <t>MARGARITA VILLEDA MALDONADO</t>
  </si>
  <si>
    <t>UNA CALLE ABAJO DE LA IGLESIA</t>
  </si>
  <si>
    <t>MANTEQUILLA</t>
  </si>
  <si>
    <t>HUMBERTO CHAVEZ CALLEJAS</t>
  </si>
  <si>
    <t>AMARILLO-BLANCO-NEGRO</t>
  </si>
  <si>
    <t>MARIA DE JESUS CHAVEZ CALLEJAS</t>
  </si>
  <si>
    <t>FRENTE AL DEPOSITO</t>
  </si>
  <si>
    <t>NALI</t>
  </si>
  <si>
    <t>HUMBERTO HERNANDEZ CHAVEZ</t>
  </si>
  <si>
    <t>ESTOPA</t>
  </si>
  <si>
    <t>JORDAN CHAVEZ CALLEJAS</t>
  </si>
  <si>
    <t>GINEGRA</t>
  </si>
  <si>
    <t>CALI</t>
  </si>
  <si>
    <t>CATALINA CHAVEZ HERNANDEZ</t>
  </si>
  <si>
    <t>SUZUKI</t>
  </si>
  <si>
    <t>BUNY</t>
  </si>
  <si>
    <t>EDUARDO VILLEDA MALDONADO</t>
  </si>
  <si>
    <t>A UN COSTADO DE LA PRIMARIA</t>
  </si>
  <si>
    <t>CHAMOY</t>
  </si>
  <si>
    <t>CHIHUAHUEÑO</t>
  </si>
  <si>
    <t>CLEOTILDE</t>
  </si>
  <si>
    <t>MA. DE LOURDES MALDONADO GONZALEZ</t>
  </si>
  <si>
    <t>BLANCO-OREJAS NEGRAS</t>
  </si>
  <si>
    <t>ESTEBAN HERNANDEZ CHAVEZ</t>
  </si>
  <si>
    <t>A UN LADO DEL MOLINO</t>
  </si>
  <si>
    <t>TYSON</t>
  </si>
  <si>
    <t>JANETH MALDONADO BAUTISTA</t>
  </si>
  <si>
    <t>AKITA</t>
  </si>
  <si>
    <t>MA. LUISA VILLEDA MALDONADO</t>
  </si>
  <si>
    <t>FRENTE A LOS DEPOSITOS DE AGUA</t>
  </si>
  <si>
    <t>CHESTER</t>
  </si>
  <si>
    <t>2A8M</t>
  </si>
  <si>
    <t>PATRICIA CHAVEZ GUERRERO</t>
  </si>
  <si>
    <t>4 CUADRAS ABAJO DEL MOLINO</t>
  </si>
  <si>
    <t>SEBASTIANA MARTINEZ GONZALEZ</t>
  </si>
  <si>
    <t>PAULINO SANCHEZ LORENZO</t>
  </si>
  <si>
    <t>PRIV. CALLEJAS</t>
  </si>
  <si>
    <t>REXI</t>
  </si>
  <si>
    <t>MARYS</t>
  </si>
  <si>
    <t>ALMODENA</t>
  </si>
  <si>
    <t>MONIS</t>
  </si>
  <si>
    <t>ISRAEL CALLEJAS CHAVEZ</t>
  </si>
  <si>
    <t>CHALA</t>
  </si>
  <si>
    <t>EXPEDIENTE BONDOJITO</t>
  </si>
  <si>
    <t>PATRICIA JIMENEZ GARCIA</t>
  </si>
  <si>
    <t>C. LOS SAUCES #90, COL. MAGUEY BLANCO</t>
  </si>
  <si>
    <t>ESPONJO</t>
  </si>
  <si>
    <t>DOMINGO CHAVEZ URIBE</t>
  </si>
  <si>
    <t>C. LAURELES S/N, COL. LA TRINIDAD</t>
  </si>
  <si>
    <t>AMANCIO BECERRIL OLVERA</t>
  </si>
  <si>
    <t>C. AZUCENAS #24, COL, LA TRINIDAD</t>
  </si>
  <si>
    <t>FADE</t>
  </si>
  <si>
    <t>LORENZO HERNANDEZ URIBE</t>
  </si>
  <si>
    <t>C. CLAVELES S/N, BO. LA TRINIDAD</t>
  </si>
  <si>
    <t>BLANCO-PUNTOS NEGROS</t>
  </si>
  <si>
    <t>CORBATA</t>
  </si>
  <si>
    <t>AMARILLO-PECHO BLANCO</t>
  </si>
  <si>
    <t>JOSE NAVARRETE MARQUEZ</t>
  </si>
  <si>
    <t>C. LA PALMA S/N, COL. CENTRO</t>
  </si>
  <si>
    <t>CHIHUAHEÑO</t>
  </si>
  <si>
    <t>JAKO</t>
  </si>
  <si>
    <t>GALGO</t>
  </si>
  <si>
    <t>FRANCISCA HERNANDEZ CRUZ</t>
  </si>
  <si>
    <t>C. GIRASOLES S/N, COL. LA TRINIDAD</t>
  </si>
  <si>
    <t>CHEISE</t>
  </si>
  <si>
    <t>BLANCO-GRIS-CAFÉ</t>
  </si>
  <si>
    <t>6A2M</t>
  </si>
  <si>
    <t>SULTAN</t>
  </si>
  <si>
    <t>SCAR</t>
  </si>
  <si>
    <t>BLANCO ATIGRADO</t>
  </si>
  <si>
    <t>MA. GUADALUPE MARTINEZ GUTIERREZ</t>
  </si>
  <si>
    <t>C. NOCHE BUENA #22, COL. CENTRO</t>
  </si>
  <si>
    <t>JOSE LUIS ORTIZ LOPEZ</t>
  </si>
  <si>
    <t>C. GARDENIAS S/N,</t>
  </si>
  <si>
    <t>MALLINOIS</t>
  </si>
  <si>
    <t>ROBERTO URIBE GOMEZ</t>
  </si>
  <si>
    <t>C. CAMELINAS S/N, COL. CENTRO</t>
  </si>
  <si>
    <t>MARIN CRUZ BARCENA</t>
  </si>
  <si>
    <t>C. CEDROS S/N, COL. LA TRINIDAD</t>
  </si>
  <si>
    <t>JACIEL EMMANUEL VILLAGRAN GARCIA</t>
  </si>
  <si>
    <t>C. CEDROS S/N, COL. MAGUEY BLANCO</t>
  </si>
  <si>
    <t>ASHA</t>
  </si>
  <si>
    <t>CARACTERISTICO</t>
  </si>
  <si>
    <t xml:space="preserve">IRENE LOPEZ VALENCIA </t>
  </si>
  <si>
    <t>C. MARGARITAS #188, COL. LA TRINIDAD</t>
  </si>
  <si>
    <t>BAMBI</t>
  </si>
  <si>
    <t>MATEO GARCIA MARQUEZ</t>
  </si>
  <si>
    <t>CDA. LOS PINOS S/N</t>
  </si>
  <si>
    <t>GRAN PIRINEOS</t>
  </si>
  <si>
    <t>CHAQUI</t>
  </si>
  <si>
    <t>TIARA</t>
  </si>
  <si>
    <t>X AUSTRALIANO Y ROTTWEILER</t>
  </si>
  <si>
    <t>RICARDO URIBE</t>
  </si>
  <si>
    <t>AV. PRINCIPAL EL CARMEN S/N COL. LA TRINIDAD</t>
  </si>
  <si>
    <t>CATALINA CHAVEZ SANCHEZ</t>
  </si>
  <si>
    <t>ENRIQUE BECERRIL</t>
  </si>
  <si>
    <t>C. MARGARITAS #99, COL. LA TRINIDAD</t>
  </si>
  <si>
    <t>KEIRA</t>
  </si>
  <si>
    <t>MINIE</t>
  </si>
  <si>
    <t>JESUS CHAVEZ</t>
  </si>
  <si>
    <t>PANCHA</t>
  </si>
  <si>
    <t>MONI</t>
  </si>
  <si>
    <t>LEON</t>
  </si>
  <si>
    <t>LORENZO NAVARRETE</t>
  </si>
  <si>
    <t>C. LAURELES #46, COL. LA TRINIDAD</t>
  </si>
  <si>
    <t>BLANCO CON MANCHAS</t>
  </si>
  <si>
    <t>CARMEN HERNANDEZ RAMIREZ</t>
  </si>
  <si>
    <t>C. BUGAMBILIAS #63, COL. LA TRINIDAD</t>
  </si>
  <si>
    <t>MANCHADA</t>
  </si>
  <si>
    <t>CRISTINA ACEVEDO GONZALEZ</t>
  </si>
  <si>
    <t>C. BUGAMBILIAS #64, COL. LA TRINIDAD</t>
  </si>
  <si>
    <t>CUAL</t>
  </si>
  <si>
    <t>MODESTO BECERRIL</t>
  </si>
  <si>
    <t>C. MARGARITAS S/N, COL. LA TRINIDAD</t>
  </si>
  <si>
    <t>BORREGO</t>
  </si>
  <si>
    <t>JOSE FIDENCIO CHAVEZ</t>
  </si>
  <si>
    <t>AV. PRINCIPAL EL CARMEN #60</t>
  </si>
  <si>
    <t>KATIA MICHELLE HERNANDEZ HERNANDEZ</t>
  </si>
  <si>
    <t>JAVIER ENRIQUEZ ROJAS</t>
  </si>
  <si>
    <t>MARTIN RAMIREZ LOPEZ</t>
  </si>
  <si>
    <t>CAIFAN</t>
  </si>
  <si>
    <t>ROSA CAMACHO SANCHEZ</t>
  </si>
  <si>
    <t>ARCHI</t>
  </si>
  <si>
    <t>TEJO</t>
  </si>
  <si>
    <t>MEGA</t>
  </si>
  <si>
    <t>FEDERICA</t>
  </si>
  <si>
    <t>GRIS-NEGRO-AMARILLO</t>
  </si>
  <si>
    <t>DULCE MARIA MARTINEZ HERNANDEZ</t>
  </si>
  <si>
    <t>CHICLE</t>
  </si>
  <si>
    <t>VICENTE BECERRIL PEÑA</t>
  </si>
  <si>
    <t>EL REFUGIO</t>
  </si>
  <si>
    <t>BAMBA</t>
  </si>
  <si>
    <t>BLANQUITA</t>
  </si>
  <si>
    <t>SAMUEL BECERRIL UGALDE</t>
  </si>
  <si>
    <t>LA TRINIDAD</t>
  </si>
  <si>
    <t>FERNANDO PEÑA TORRES</t>
  </si>
  <si>
    <t>AV. PRINCIPAL EL CARMEN S/N COL. CENTRO</t>
  </si>
  <si>
    <t>CAMILA</t>
  </si>
  <si>
    <t>ESMERALDA HERNANDEZ NAVARRETE</t>
  </si>
  <si>
    <t>C. EL ROSAL S/N, COL. LA TRINIDAD</t>
  </si>
  <si>
    <t>CONCHA</t>
  </si>
  <si>
    <t>BLANCO-MANCHAS CAFÉ</t>
  </si>
  <si>
    <t>FLIKA</t>
  </si>
  <si>
    <t>MARCELINA OSORNIO VILLEDA</t>
  </si>
  <si>
    <t>BICHORRIA</t>
  </si>
  <si>
    <t>BICHORRIO</t>
  </si>
  <si>
    <t>FLORINA HERNANDEZ RAMIREZ</t>
  </si>
  <si>
    <t>PRIV. CAMELINAS S/N, COL. CENTRO</t>
  </si>
  <si>
    <t>CACH</t>
  </si>
  <si>
    <t>EUSEBIO GARCIA LUGO</t>
  </si>
  <si>
    <t>GASPER</t>
  </si>
  <si>
    <t>TITAN</t>
  </si>
  <si>
    <t>ALEJANDRO NAVARRETE OLVERA</t>
  </si>
  <si>
    <t>C. CIPRES S/N, COL. CENTRO</t>
  </si>
  <si>
    <t>ATOM</t>
  </si>
  <si>
    <t>WANDA</t>
  </si>
  <si>
    <t>X DALMATA</t>
  </si>
  <si>
    <t>MARISOL BARCENA CAMACHO</t>
  </si>
  <si>
    <t>DENKI</t>
  </si>
  <si>
    <t>MAYRA CHAVEZ URIBE</t>
  </si>
  <si>
    <t>PABLO NAVARRETE HERNANDEZ</t>
  </si>
  <si>
    <t>C. ENCINO S/N, COL. CENTRO</t>
  </si>
  <si>
    <t>ANTONIA HERNANDEZ RUBIO</t>
  </si>
  <si>
    <t>CHESNO</t>
  </si>
  <si>
    <t>CHICLAMINO</t>
  </si>
  <si>
    <t>SEBASTIAN</t>
  </si>
  <si>
    <t>YESENIA CRUZ BARCENA</t>
  </si>
  <si>
    <t>MARIANA</t>
  </si>
  <si>
    <t>FRANCISCO TORIBIO HERNANDEZ RODRIGUEZ</t>
  </si>
  <si>
    <t>CARR. PALMILLAS-HUICHAPAN, KM 69.5, COL. MAGUEY BLANCO</t>
  </si>
  <si>
    <t>HUSKY-MALINOIS</t>
  </si>
  <si>
    <t>TRACY</t>
  </si>
  <si>
    <t>BORREGUERA</t>
  </si>
  <si>
    <t>JOSE EDUARDO BARAJAS GOMEZ</t>
  </si>
  <si>
    <t>BRIGIDA URIBE LOPEZ</t>
  </si>
  <si>
    <t>BALIN</t>
  </si>
  <si>
    <t>NIGA</t>
  </si>
  <si>
    <t>ISMAEL HERNANDEZ RAMIREZ</t>
  </si>
  <si>
    <t>C. SAUCES S/N, COL. MAGUEY BLANCO</t>
  </si>
  <si>
    <t>TENCHA</t>
  </si>
  <si>
    <t>ENRIQUE HERNANDEZ CRUZ</t>
  </si>
  <si>
    <t>OYUKI</t>
  </si>
  <si>
    <t>PANZORRETA</t>
  </si>
  <si>
    <t>ARACELI LEAL CRUZ</t>
  </si>
  <si>
    <t>GUADALUPE CRUZ GARCIA</t>
  </si>
  <si>
    <t>LEOPOLDO CRUZ URIBE</t>
  </si>
  <si>
    <t>ROK</t>
  </si>
  <si>
    <t>WERO</t>
  </si>
  <si>
    <t>ORLANDO MARTINEZ</t>
  </si>
  <si>
    <t>AV. LOS SAUCES S/N, COL. MAGUEY BLANCO</t>
  </si>
  <si>
    <t>SERAFIN ORTIZ</t>
  </si>
  <si>
    <t>AV. PRINCIPAL S/N</t>
  </si>
  <si>
    <t>TOMAS LOPEZ CAMACHO</t>
  </si>
  <si>
    <t>MAGUEY BLANCO S/N</t>
  </si>
  <si>
    <t>ANTONIA CRUZ URIBE</t>
  </si>
  <si>
    <t>C. CEDROS S/N.</t>
  </si>
  <si>
    <t>X CHIHUAHUEÑO</t>
  </si>
  <si>
    <t>RUBI</t>
  </si>
  <si>
    <t>RAYITO</t>
  </si>
  <si>
    <t>GRANADA</t>
  </si>
  <si>
    <t>X GANADERO AUSTRALIANO</t>
  </si>
  <si>
    <t>CANCELADO</t>
  </si>
  <si>
    <t>ARNULFO NAVARRETE MARQUEZ</t>
  </si>
  <si>
    <t>COL. MAGUEY BLANCO</t>
  </si>
  <si>
    <t>TITANIC</t>
  </si>
  <si>
    <t>HOLLY</t>
  </si>
  <si>
    <t>J. ANTONIO NAVARRETE ROMERO</t>
  </si>
  <si>
    <t>COL. CENTRO</t>
  </si>
  <si>
    <t>CALIMAN</t>
  </si>
  <si>
    <t>PITUFO</t>
  </si>
  <si>
    <t>X SALCHICHA</t>
  </si>
  <si>
    <t>PULGUITAS</t>
  </si>
  <si>
    <t>CANCELADOS:</t>
  </si>
  <si>
    <t>VENANCIO NAVARRETE ROMERO</t>
  </si>
  <si>
    <t>QUISI</t>
  </si>
  <si>
    <t>DULCE MARÍA RODRÍGUEZ</t>
  </si>
  <si>
    <t>C. MARGARITAS, LA TRINIDAD</t>
  </si>
  <si>
    <t>LEONARDO URIBE HERNÁNDEZ</t>
  </si>
  <si>
    <t>C. CEDROS 24, LA TRINIDAD</t>
  </si>
  <si>
    <t>MOTI</t>
  </si>
  <si>
    <t>SHAKI</t>
  </si>
  <si>
    <t>ZITZANGARY TAFFOYA G.</t>
  </si>
  <si>
    <t>TOMASA MORA AGUILAR</t>
  </si>
  <si>
    <t>THOR</t>
  </si>
  <si>
    <t>LEOPOLDO PEÑA RESÉNDIZ</t>
  </si>
  <si>
    <t>AV. PRINCIPAL, 5TA CASA</t>
  </si>
  <si>
    <t>YESICA GASCA VARGAS</t>
  </si>
  <si>
    <t>C. JAZMÍN 151, COL. CENTRO</t>
  </si>
  <si>
    <t>17A</t>
  </si>
  <si>
    <t>17A.</t>
  </si>
  <si>
    <t>COCKER</t>
  </si>
  <si>
    <t>JESÚS DÍAZ REMIGIO</t>
  </si>
  <si>
    <t>OREJAS NEGRAS</t>
  </si>
  <si>
    <t>SILVIA CHÁVEZ RAMÍREZ</t>
  </si>
  <si>
    <t>CHEY</t>
  </si>
  <si>
    <t>LA PALMA, COL. CENTRO</t>
  </si>
  <si>
    <t>BEAGLE</t>
  </si>
  <si>
    <t>BEATRIZ ENRÍQUEZ</t>
  </si>
  <si>
    <t>C. MARGARITAS 156, COL. LA TRINIDAD</t>
  </si>
  <si>
    <t>PEGGIE</t>
  </si>
  <si>
    <t>ARTEMIO BECERRIL</t>
  </si>
  <si>
    <t>CIPRES ESQUINA NOGAL</t>
  </si>
  <si>
    <t>CHIQUILINA</t>
  </si>
  <si>
    <t>CAJETA</t>
  </si>
  <si>
    <t>NICACIO NAVARRETE</t>
  </si>
  <si>
    <t>EL ROSAL, COL. LA TRINIDAD</t>
  </si>
  <si>
    <t>PIMIENTA</t>
  </si>
  <si>
    <t>DJ</t>
  </si>
  <si>
    <t>CERVATO</t>
  </si>
  <si>
    <t>POPIE</t>
  </si>
  <si>
    <t>NAZARIO NAVARRETE</t>
  </si>
  <si>
    <t>AV. PRINCIPAL 150, COL. CENTRO</t>
  </si>
  <si>
    <t>PINKY</t>
  </si>
  <si>
    <t>FIDEL CHÁVEZ</t>
  </si>
  <si>
    <t>AV. PRINCIPAL, LA PALMA</t>
  </si>
  <si>
    <t>CHITOTIANO</t>
  </si>
  <si>
    <t>NATALIA OLVERA</t>
  </si>
  <si>
    <t>LUICI</t>
  </si>
  <si>
    <t>GREGORIO HERNÁNDEZ</t>
  </si>
  <si>
    <t>VOLT</t>
  </si>
  <si>
    <t>ARACELI HERNÁNDEZ OLVERA</t>
  </si>
  <si>
    <t>ESCOOBIE</t>
  </si>
  <si>
    <t>SALVADOR BECERRIL</t>
  </si>
  <si>
    <t>AV. PRINICIPAL 352</t>
  </si>
  <si>
    <t>FAUSTINO RAMIREZ NAVARRETE</t>
  </si>
  <si>
    <t>C. NOCHE BUENA</t>
  </si>
  <si>
    <t>SCOBY</t>
  </si>
  <si>
    <t>ISIDORO PÉREZ</t>
  </si>
  <si>
    <t>ARELY ROSALES HERNÁNDEZ</t>
  </si>
  <si>
    <t>C. CIPRES S/N</t>
  </si>
  <si>
    <t>SCUISHI</t>
  </si>
  <si>
    <t>ADRIÁN NAVARRETE CRUZ</t>
  </si>
  <si>
    <t>MUCHACHO</t>
  </si>
  <si>
    <t>ROMEO</t>
  </si>
  <si>
    <t>ESTEBAN RAMÍREZ ANAYA</t>
  </si>
  <si>
    <t>ANDRÉS HERNÁNDEZ SÁNCHEZ</t>
  </si>
  <si>
    <t>NEGRO MANOS BLANCAS</t>
  </si>
  <si>
    <t>MARINA CRUZ BÁRCENA</t>
  </si>
  <si>
    <t>RODRIGO BECERRIL BANCHI</t>
  </si>
  <si>
    <t>CX PASTOR ALEMAN/BELGA</t>
  </si>
  <si>
    <t>EDITH GONZÁLEZ HERNÁNDEZ</t>
  </si>
  <si>
    <t>KARINA LÓPEZ GONZÁLEZ</t>
  </si>
  <si>
    <t>OLIVIA MENDOZA ROMERO</t>
  </si>
  <si>
    <t>C. CLAVELES 83</t>
  </si>
  <si>
    <t>ESTEBAN NAVARRETE MARTÍNEZ</t>
  </si>
  <si>
    <t>ARIANA NAVARRETE ROJAS</t>
  </si>
  <si>
    <t>C. EL ROSAL 80</t>
  </si>
  <si>
    <t>DUQUESA</t>
  </si>
  <si>
    <t>NEGRO/AMARILLO/CAFÉ</t>
  </si>
  <si>
    <t>SARA HERNÁNDEZ VILLAGRÁN</t>
  </si>
  <si>
    <t>C. CIPRES</t>
  </si>
  <si>
    <t>ROMINO</t>
  </si>
  <si>
    <t>VIDAL GUTIÉRREZ MONROY</t>
  </si>
  <si>
    <t>C. MARGARITAS 16</t>
  </si>
  <si>
    <t>PIPO</t>
  </si>
  <si>
    <t>BANDIDO</t>
  </si>
  <si>
    <t>AV. PRINCIPAL 352</t>
  </si>
  <si>
    <t>BLUE HEELER</t>
  </si>
  <si>
    <t>NAZARIO ENRÍQUEZ</t>
  </si>
  <si>
    <t>TOBBEY</t>
  </si>
  <si>
    <t>GLADIADOR</t>
  </si>
  <si>
    <t>LOS PIRULES S/N, LA TRINIDAD</t>
  </si>
  <si>
    <t>CAMELIA</t>
  </si>
  <si>
    <t>RAMIRO BECERRIL ENRÍQUEZ</t>
  </si>
  <si>
    <t>C. LOS SAUCES S/N, COL. MAGUEY BLANCO</t>
  </si>
  <si>
    <t>GRINGO</t>
  </si>
  <si>
    <t>NAZARIO ENRÍQUEZ MÁRQUEZ</t>
  </si>
  <si>
    <t>BASSET HOUND</t>
  </si>
  <si>
    <t>RAMIRO RESÉNDIZ ENRÍQUEZ</t>
  </si>
  <si>
    <t>C. LOS SALUCES S/N,COL. MAGUEY BLANCO</t>
  </si>
  <si>
    <t>PICHURRIA</t>
  </si>
  <si>
    <t>SALCHICA</t>
  </si>
  <si>
    <t>HERMINIA BECERRIL MÁRQUEZ</t>
  </si>
  <si>
    <t>AV. LOS SAUCES S/N, POR EL REFUGIO</t>
  </si>
  <si>
    <t>SARGENTO</t>
  </si>
  <si>
    <t>MARIO BECERRIL URIBE</t>
  </si>
  <si>
    <t>AV. 16 DE JULIO 262, COL. CENTRO</t>
  </si>
  <si>
    <t>SIAMES</t>
  </si>
  <si>
    <t>ANGELA</t>
  </si>
  <si>
    <t>VERDE</t>
  </si>
  <si>
    <t>ESTELA BECERRIL ENRÍQUEZ</t>
  </si>
  <si>
    <t>C. LOS CEDROS S/N, COL. LA TRINIDAD</t>
  </si>
  <si>
    <t>PECAS</t>
  </si>
  <si>
    <t>SERGIO HERNÁNDEZ CRUZ</t>
  </si>
  <si>
    <t>ENCINO S/N, COL. CENTRO</t>
  </si>
  <si>
    <t>WERA</t>
  </si>
  <si>
    <t>ESMERALDA HERNANDEZ</t>
  </si>
  <si>
    <t>MARTHA GARCÍA MÁRQUEZ</t>
  </si>
  <si>
    <t>C. BUGAMBILIAS S/N, COL. LA TRINIDAD</t>
  </si>
  <si>
    <t>SANZÓN</t>
  </si>
  <si>
    <t>JOSÉ MANUEL VILLAGRÁN GARCÍA</t>
  </si>
  <si>
    <t>KELLY</t>
  </si>
  <si>
    <t>JHONATAN JOSUE VILLAGRÁN GARCÍA</t>
  </si>
  <si>
    <t>NEGRO PATAS BLANCAS</t>
  </si>
  <si>
    <t>JUNIOR 1</t>
  </si>
  <si>
    <t>JUNIOR 2</t>
  </si>
  <si>
    <t>EDUARDO CORREA GARCÍA</t>
  </si>
  <si>
    <t>JUNIOR 3</t>
  </si>
  <si>
    <t>DOBIS</t>
  </si>
  <si>
    <t>LOKI</t>
  </si>
  <si>
    <t>ANGÉLICA PAREDES CORREA</t>
  </si>
  <si>
    <t>DIEGO NAVARRETE ROSALES</t>
  </si>
  <si>
    <t>CIPRES S/N, CENTRO</t>
  </si>
  <si>
    <t>CABRÓN</t>
  </si>
  <si>
    <t>ASTRO</t>
  </si>
  <si>
    <t>JOSÉ FERNANDO FRANCO MORALES</t>
  </si>
  <si>
    <t>COL. LA TRINIDAD</t>
  </si>
  <si>
    <t>LAILA</t>
  </si>
  <si>
    <t>TOTAL ASTILLERO</t>
  </si>
  <si>
    <t>Dosis Desperdiciadas</t>
  </si>
  <si>
    <t>Constancia Faltante</t>
  </si>
  <si>
    <t>LOCALIDAD ATENDIDA: GAVILLERO DE MINTHÓ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</si>
  <si>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>*Plazuela de la comunidad</t>
    </r>
  </si>
  <si>
    <t>Fol. Sin Datos</t>
  </si>
  <si>
    <t>JEFATURA DE CONTROL CANINO</t>
  </si>
  <si>
    <r>
      <t xml:space="preserve">"JORNADA NACIONAL DE VACUNACIÓN ANTIRRÁBICA CANINA Y FELINA 2023" </t>
    </r>
    <r>
      <rPr>
        <i/>
        <sz val="12"/>
        <color theme="1"/>
        <rFont val="Calibri"/>
        <family val="2"/>
        <scheme val="minor"/>
      </rPr>
      <t>(Unidades Médicas IMSS)</t>
    </r>
  </si>
  <si>
    <t>LOCALIDAD ATENDIDA: EL ASTILLERO</t>
  </si>
  <si>
    <t>Colonia Guadalupe</t>
  </si>
  <si>
    <t>Colonia San Isidro</t>
  </si>
  <si>
    <r>
      <rPr>
        <b/>
        <sz val="11"/>
        <color theme="1"/>
        <rFont val="Calibri"/>
        <family val="2"/>
        <scheme val="minor"/>
      </rPr>
      <t xml:space="preserve">UBICACIÓN DEL MÓDULO: 
</t>
    </r>
    <r>
      <rPr>
        <sz val="11"/>
        <color theme="1"/>
        <rFont val="Calibri"/>
        <family val="2"/>
        <scheme val="minor"/>
      </rPr>
      <t>Barrio Guadalupe *Jardín
Barrio San Isidro *Plazuela comunitaria</t>
    </r>
  </si>
  <si>
    <t>LOCALIDAD ATENDIDA: LA ESCONDIDA</t>
  </si>
  <si>
    <t>*Centro Comunitario</t>
  </si>
  <si>
    <r>
      <rPr>
        <b/>
        <sz val="11"/>
        <color theme="1"/>
        <rFont val="Calibri"/>
        <family val="2"/>
        <scheme val="minor"/>
      </rPr>
      <t xml:space="preserve">UBICACIÓN DEL MÓDULO: 
</t>
    </r>
    <r>
      <rPr>
        <sz val="11"/>
        <color theme="1"/>
        <rFont val="Calibri"/>
        <family val="2"/>
        <scheme val="minor"/>
      </rPr>
      <t>*Centro Comunitario</t>
    </r>
  </si>
  <si>
    <t xml:space="preserve">"JORNADA NACIONAL DE VACUNACIÓN ANTIRRÁBICA CANINA Y FELINA 2023" </t>
  </si>
  <si>
    <r>
      <rPr>
        <b/>
        <sz val="11"/>
        <color theme="1"/>
        <rFont val="Calibri"/>
        <family val="2"/>
        <scheme val="minor"/>
      </rPr>
      <t xml:space="preserve">UBICACIÓN DEL MÓDULO: 
</t>
    </r>
    <r>
      <rPr>
        <sz val="11"/>
        <color theme="1"/>
        <rFont val="Calibri"/>
        <family val="2"/>
        <scheme val="minor"/>
      </rPr>
      <t>*Cancha junto  a Centro de Salud</t>
    </r>
  </si>
  <si>
    <t>LOCALIDAD ATENDIDA: DANDHÓ</t>
  </si>
  <si>
    <t>*Cancha junto  a Centro de Salud</t>
  </si>
  <si>
    <t>LOCALIDAD ATENDIDA: DOTHÍ</t>
  </si>
  <si>
    <t>*Al lado del bordo</t>
  </si>
  <si>
    <r>
      <rPr>
        <b/>
        <sz val="11"/>
        <color theme="1"/>
        <rFont val="Calibri"/>
        <family val="2"/>
        <scheme val="minor"/>
      </rPr>
      <t xml:space="preserve">UBICACIÓN DEL MÓDULO: 
</t>
    </r>
    <r>
      <rPr>
        <sz val="11"/>
        <color theme="1"/>
        <rFont val="Calibri"/>
        <family val="2"/>
        <scheme val="minor"/>
      </rPr>
      <t>*Al lado del bordo</t>
    </r>
  </si>
  <si>
    <t>LOCALIDAD ATENDIDA: EL APARTADERO</t>
  </si>
  <si>
    <r>
      <rPr>
        <b/>
        <sz val="11"/>
        <color theme="1"/>
        <rFont val="Calibri"/>
        <family val="2"/>
        <scheme val="minor"/>
      </rPr>
      <t xml:space="preserve">UBICACIÓN DEL MÓDULO: 
</t>
    </r>
    <r>
      <rPr>
        <sz val="11"/>
        <color theme="1"/>
        <rFont val="Calibri"/>
        <family val="2"/>
        <scheme val="minor"/>
      </rPr>
      <t>*A un costado del Salón Ejidal</t>
    </r>
  </si>
  <si>
    <r>
      <rPr>
        <b/>
        <sz val="11"/>
        <color theme="1"/>
        <rFont val="Calibri"/>
        <family val="2"/>
        <scheme val="minor"/>
      </rPr>
      <t xml:space="preserve">UBICACIÓN DEL MÓDULO: 
</t>
    </r>
    <r>
      <rPr>
        <sz val="11"/>
        <color theme="1"/>
        <rFont val="Calibri"/>
        <family val="2"/>
        <scheme val="minor"/>
      </rPr>
      <t>*Molino comunitario</t>
    </r>
  </si>
  <si>
    <t>LOCALIDAD ATENDIDA: COMODEJÉ</t>
  </si>
  <si>
    <t>FALTANTE</t>
  </si>
  <si>
    <t>LOCALIDAD ATENDIDA: BONDOJITO</t>
  </si>
  <si>
    <r>
      <rPr>
        <b/>
        <sz val="11"/>
        <color theme="1"/>
        <rFont val="Calibri"/>
        <family val="2"/>
        <scheme val="minor"/>
      </rPr>
      <t xml:space="preserve">UBICACIÓN DEL MÓDULO: 
</t>
    </r>
    <r>
      <rPr>
        <sz val="11"/>
        <color theme="1"/>
        <rFont val="Calibri"/>
        <family val="2"/>
        <scheme val="minor"/>
      </rPr>
      <t>*Cancha techada junto a la iglesia.</t>
    </r>
  </si>
  <si>
    <t>LOCALIDAD ATENDIDA: EL CARMEN</t>
  </si>
  <si>
    <r>
      <rPr>
        <b/>
        <sz val="11"/>
        <color theme="1"/>
        <rFont val="Calibri"/>
        <family val="2"/>
        <scheme val="minor"/>
      </rPr>
      <t xml:space="preserve">UBICACIÓN DEL MÓDULO: 
</t>
    </r>
    <r>
      <rPr>
        <sz val="11"/>
        <color theme="1"/>
        <rFont val="Calibri"/>
        <family val="2"/>
        <scheme val="minor"/>
      </rPr>
      <t>*Delegación municipal.</t>
    </r>
  </si>
  <si>
    <t>Perro</t>
  </si>
  <si>
    <t>De 1 a 11 meses</t>
  </si>
  <si>
    <t>1 y más años</t>
  </si>
  <si>
    <t>Gato</t>
  </si>
  <si>
    <r>
      <t xml:space="preserve">·  META DE VACUNACIÓN:  </t>
    </r>
    <r>
      <rPr>
        <b/>
        <sz val="11"/>
        <color theme="1"/>
        <rFont val="Arial"/>
        <family val="2"/>
      </rPr>
      <t>394 DOSIS</t>
    </r>
    <r>
      <rPr>
        <sz val="11"/>
        <color theme="1"/>
        <rFont val="Arial"/>
        <family val="2"/>
      </rPr>
      <t xml:space="preserve"> </t>
    </r>
  </si>
  <si>
    <r>
      <t xml:space="preserve">·  META DE VACUNACIÓN: </t>
    </r>
    <r>
      <rPr>
        <b/>
        <sz val="11"/>
        <color theme="1"/>
        <rFont val="Arial"/>
        <family val="2"/>
      </rPr>
      <t xml:space="preserve">100 DOSIS </t>
    </r>
  </si>
  <si>
    <r>
      <t xml:space="preserve">·  META DE VACUNACIÓN: </t>
    </r>
    <r>
      <rPr>
        <b/>
        <sz val="11"/>
        <color theme="1"/>
        <rFont val="Arial"/>
        <family val="2"/>
      </rPr>
      <t>118 DOSIS</t>
    </r>
    <r>
      <rPr>
        <sz val="11"/>
        <color theme="1"/>
        <rFont val="Arial"/>
        <family val="2"/>
      </rPr>
      <t xml:space="preserve"> </t>
    </r>
  </si>
  <si>
    <t xml:space="preserve">·  DOSIS APLICADAS: </t>
  </si>
  <si>
    <r>
      <t xml:space="preserve">·  META DE VACUNACIÓN: </t>
    </r>
    <r>
      <rPr>
        <b/>
        <sz val="11"/>
        <color theme="1"/>
        <rFont val="Arial"/>
        <family val="2"/>
      </rPr>
      <t>135 DOSIS</t>
    </r>
  </si>
  <si>
    <r>
      <t xml:space="preserve">·  META DE VACUNACIÓN: </t>
    </r>
    <r>
      <rPr>
        <b/>
        <sz val="11"/>
        <color theme="1"/>
        <rFont val="Arial"/>
        <family val="2"/>
      </rPr>
      <t>73 DOSIS</t>
    </r>
  </si>
  <si>
    <r>
      <t xml:space="preserve">·  META DE VACUNACIÓN: </t>
    </r>
    <r>
      <rPr>
        <b/>
        <sz val="11"/>
        <color theme="1"/>
        <rFont val="Arial"/>
        <family val="2"/>
      </rPr>
      <t>190 DOSIS</t>
    </r>
  </si>
  <si>
    <r>
      <t xml:space="preserve">·  META DE VACUNACIÓN: </t>
    </r>
    <r>
      <rPr>
        <b/>
        <sz val="11"/>
        <color theme="1"/>
        <rFont val="Arial"/>
        <family val="2"/>
      </rPr>
      <t>115 DOSIS</t>
    </r>
  </si>
  <si>
    <r>
      <t xml:space="preserve">·  META DE VACUNACIÓN: </t>
    </r>
    <r>
      <rPr>
        <b/>
        <sz val="11"/>
        <color theme="1"/>
        <rFont val="Arial"/>
        <family val="2"/>
      </rPr>
      <t>220 DOSIS</t>
    </r>
  </si>
  <si>
    <r>
      <t xml:space="preserve">·  META DE VACUNACIÓN: </t>
    </r>
    <r>
      <rPr>
        <b/>
        <sz val="11"/>
        <color theme="1"/>
        <rFont val="Arial"/>
        <family val="2"/>
      </rPr>
      <t>228 DOSIS</t>
    </r>
  </si>
  <si>
    <t>1A 3M</t>
  </si>
  <si>
    <r>
      <t xml:space="preserve">·  META DE VACUNACIÓN: </t>
    </r>
    <r>
      <rPr>
        <b/>
        <sz val="11"/>
        <color theme="1"/>
        <rFont val="Arial"/>
        <family val="2"/>
      </rPr>
      <t>250 DOSIS</t>
    </r>
  </si>
  <si>
    <r>
      <t>·  META DE VACUNACIÓN: 376</t>
    </r>
    <r>
      <rPr>
        <b/>
        <sz val="11"/>
        <color theme="1"/>
        <rFont val="Arial"/>
        <family val="2"/>
      </rPr>
      <t xml:space="preserve"> DOSIS</t>
    </r>
  </si>
  <si>
    <t>Unidades Médicas del IMSS</t>
  </si>
  <si>
    <t>"JORNADA NACIONAL DE VACUNACIÓN ANTIRRÁBICA CANINA Y FELINA 2023"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</si>
</sst>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b/>
      <sz val="7"/>
      <color theme="1"/>
      <name val="Times New Roman"/>
      <family val="1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b/>
      <sz val="14"/>
      <color rgb="FF000000"/>
      <name val="Calibri"/>
      <family val="2"/>
    </font>
    <font>
      <sz val="1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17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0" fillId="0" borderId="5" xfId="0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3" fillId="0" borderId="0" xfId="0" applyFont="1" applyAlignment="1">
      <alignment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right"/>
    </xf>
    <xf numFmtId="0" fontId="1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/>
    </xf>
    <xf numFmtId="0" fontId="4" fillId="8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13" fillId="0" borderId="0" xfId="0" applyFont="1" applyAlignment="1">
      <alignment vertical="center" wrapText="1"/>
    </xf>
    <xf numFmtId="0" fontId="0" fillId="0" borderId="2" xfId="0" applyBorder="1"/>
    <xf numFmtId="0" fontId="12" fillId="0" borderId="2" xfId="0" applyFont="1" applyBorder="1"/>
    <xf numFmtId="0" fontId="9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1" fillId="9" borderId="10" xfId="0" applyFont="1" applyFill="1" applyBorder="1" applyAlignment="1">
      <alignment horizontal="center" vertical="center" wrapText="1"/>
    </xf>
    <xf numFmtId="0" fontId="23" fillId="9" borderId="11" xfId="0" applyFont="1" applyFill="1" applyBorder="1" applyAlignment="1">
      <alignment vertical="center" wrapText="1"/>
    </xf>
    <xf numFmtId="0" fontId="23" fillId="9" borderId="1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21" fillId="0" borderId="15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3" fontId="30" fillId="0" borderId="0" xfId="0" applyNumberFormat="1" applyFont="1" applyAlignment="1">
      <alignment horizontal="center" vertical="center"/>
    </xf>
    <xf numFmtId="0" fontId="2" fillId="0" borderId="0" xfId="0" applyFont="1"/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6" fillId="0" borderId="0" xfId="0" applyFont="1" applyAlignment="1">
      <alignment horizontal="left" vertical="center" wrapText="1" indent="1"/>
    </xf>
    <xf numFmtId="0" fontId="21" fillId="8" borderId="0" xfId="0" applyFont="1" applyFill="1" applyAlignment="1">
      <alignment horizontal="left" vertical="center" indent="1"/>
    </xf>
    <xf numFmtId="0" fontId="26" fillId="0" borderId="16" xfId="0" applyFont="1" applyBorder="1" applyAlignment="1">
      <alignment horizontal="left" vertical="center" wrapText="1" indent="1"/>
    </xf>
    <xf numFmtId="0" fontId="31" fillId="0" borderId="2" xfId="0" applyFont="1" applyBorder="1" applyAlignment="1">
      <alignment horizontal="left" vertical="center" wrapText="1"/>
    </xf>
    <xf numFmtId="0" fontId="3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31" fillId="0" borderId="2" xfId="0" applyFont="1" applyBorder="1" applyAlignment="1">
      <alignment vertical="center" wrapText="1"/>
    </xf>
    <xf numFmtId="0" fontId="3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0" fillId="0" borderId="0" xfId="0" applyFont="1" applyAlignment="1">
      <alignment horizontal="right"/>
    </xf>
    <xf numFmtId="0" fontId="20" fillId="0" borderId="0" xfId="0" applyFont="1" applyAlignment="1">
      <alignment horizontal="right" vertical="center"/>
    </xf>
    <xf numFmtId="0" fontId="31" fillId="0" borderId="0" xfId="0" applyFont="1"/>
    <xf numFmtId="0" fontId="31" fillId="0" borderId="0" xfId="0" applyFont="1" applyAlignment="1">
      <alignment vertical="center" wrapText="1"/>
    </xf>
    <xf numFmtId="0" fontId="31" fillId="0" borderId="5" xfId="0" applyFont="1" applyBorder="1" applyAlignment="1">
      <alignment horizontal="left" vertical="center" wrapText="1"/>
    </xf>
    <xf numFmtId="0" fontId="12" fillId="8" borderId="2" xfId="0" applyFont="1" applyFill="1" applyBorder="1" applyAlignment="1">
      <alignment horizontal="left" vertical="center" wrapText="1"/>
    </xf>
    <xf numFmtId="0" fontId="4" fillId="8" borderId="2" xfId="0" applyFont="1" applyFill="1" applyBorder="1" applyAlignment="1">
      <alignment horizontal="left" vertical="center" wrapText="1"/>
    </xf>
    <xf numFmtId="0" fontId="33" fillId="8" borderId="2" xfId="0" applyFont="1" applyFill="1" applyBorder="1" applyAlignment="1">
      <alignment horizontal="center" vertical="center" wrapText="1"/>
    </xf>
    <xf numFmtId="0" fontId="33" fillId="8" borderId="2" xfId="0" applyFont="1" applyFill="1" applyBorder="1" applyAlignment="1">
      <alignment horizontal="left" vertical="center" wrapText="1"/>
    </xf>
    <xf numFmtId="0" fontId="1" fillId="0" borderId="0" xfId="0" applyFont="1"/>
    <xf numFmtId="0" fontId="40" fillId="0" borderId="17" xfId="0" applyFont="1" applyBorder="1" applyAlignment="1">
      <alignment horizontal="center" vertical="center"/>
    </xf>
    <xf numFmtId="0" fontId="38" fillId="0" borderId="15" xfId="0" applyFont="1" applyBorder="1"/>
    <xf numFmtId="0" fontId="38" fillId="7" borderId="23" xfId="0" applyFont="1" applyFill="1" applyBorder="1"/>
    <xf numFmtId="0" fontId="38" fillId="0" borderId="17" xfId="0" applyFont="1" applyBorder="1"/>
    <xf numFmtId="0" fontId="38" fillId="7" borderId="2" xfId="0" applyFont="1" applyFill="1" applyBorder="1" applyAlignment="1">
      <alignment horizontal="center"/>
    </xf>
    <xf numFmtId="0" fontId="39" fillId="7" borderId="2" xfId="0" applyFont="1" applyFill="1" applyBorder="1" applyAlignment="1">
      <alignment horizontal="center"/>
    </xf>
    <xf numFmtId="0" fontId="39" fillId="10" borderId="2" xfId="0" applyFont="1" applyFill="1" applyBorder="1" applyAlignment="1">
      <alignment horizontal="center"/>
    </xf>
    <xf numFmtId="0" fontId="38" fillId="0" borderId="0" xfId="0" applyFont="1" applyAlignment="1">
      <alignment horizontal="center" vertical="center" wrapText="1"/>
    </xf>
    <xf numFmtId="0" fontId="38" fillId="10" borderId="2" xfId="0" applyFont="1" applyFill="1" applyBorder="1" applyAlignment="1">
      <alignment horizontal="center"/>
    </xf>
    <xf numFmtId="0" fontId="38" fillId="0" borderId="21" xfId="0" applyFont="1" applyBorder="1"/>
    <xf numFmtId="3" fontId="40" fillId="8" borderId="0" xfId="0" applyNumberFormat="1" applyFont="1" applyFill="1" applyAlignment="1">
      <alignment horizontal="left" vertical="center" indent="1"/>
    </xf>
    <xf numFmtId="0" fontId="38" fillId="0" borderId="16" xfId="0" applyFont="1" applyBorder="1"/>
    <xf numFmtId="0" fontId="38" fillId="10" borderId="23" xfId="0" applyFont="1" applyFill="1" applyBorder="1"/>
    <xf numFmtId="0" fontId="41" fillId="7" borderId="2" xfId="0" applyFont="1" applyFill="1" applyBorder="1" applyAlignment="1">
      <alignment horizontal="left" vertical="center" wrapText="1"/>
    </xf>
    <xf numFmtId="3" fontId="41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41" fillId="10" borderId="2" xfId="0" applyFont="1" applyFill="1" applyBorder="1" applyAlignment="1">
      <alignment horizontal="left" vertical="center" wrapText="1"/>
    </xf>
    <xf numFmtId="3" fontId="41" fillId="10" borderId="2" xfId="0" applyNumberFormat="1" applyFont="1" applyFill="1" applyBorder="1" applyAlignment="1" applyProtection="1">
      <alignment horizontal="center" vertical="center" wrapText="1"/>
      <protection locked="0"/>
    </xf>
    <xf numFmtId="3" fontId="40" fillId="8" borderId="0" xfId="0" applyNumberFormat="1" applyFont="1" applyFill="1" applyAlignment="1">
      <alignment horizontal="center" vertical="center"/>
    </xf>
    <xf numFmtId="0" fontId="23" fillId="9" borderId="18" xfId="0" applyFont="1" applyFill="1" applyBorder="1" applyAlignment="1">
      <alignment horizontal="center" vertical="center" wrapText="1"/>
    </xf>
    <xf numFmtId="0" fontId="23" fillId="9" borderId="12" xfId="0" applyFont="1" applyFill="1" applyBorder="1" applyAlignment="1">
      <alignment horizontal="center" vertical="center" wrapText="1"/>
    </xf>
    <xf numFmtId="0" fontId="23" fillId="9" borderId="11" xfId="0" applyFont="1" applyFill="1" applyBorder="1" applyAlignment="1">
      <alignment horizontal="center" vertical="center" wrapText="1"/>
    </xf>
    <xf numFmtId="0" fontId="22" fillId="0" borderId="19" xfId="0" applyFont="1" applyBorder="1" applyAlignment="1">
      <alignment horizontal="left" vertical="center" wrapText="1" indent="2"/>
    </xf>
    <xf numFmtId="0" fontId="22" fillId="0" borderId="14" xfId="0" applyFont="1" applyBorder="1" applyAlignment="1">
      <alignment horizontal="left" vertical="center" wrapText="1" indent="2"/>
    </xf>
    <xf numFmtId="0" fontId="22" fillId="0" borderId="13" xfId="0" applyFont="1" applyBorder="1" applyAlignment="1">
      <alignment horizontal="left" vertical="center" wrapText="1" indent="2"/>
    </xf>
    <xf numFmtId="0" fontId="24" fillId="0" borderId="19" xfId="0" applyFont="1" applyBorder="1" applyAlignment="1">
      <alignment vertical="center" wrapText="1"/>
    </xf>
    <xf numFmtId="0" fontId="24" fillId="0" borderId="14" xfId="0" applyFont="1" applyBorder="1" applyAlignment="1">
      <alignment vertical="center" wrapText="1"/>
    </xf>
    <xf numFmtId="0" fontId="24" fillId="0" borderId="13" xfId="0" applyFont="1" applyBorder="1" applyAlignment="1">
      <alignment vertical="center" wrapText="1"/>
    </xf>
    <xf numFmtId="164" fontId="13" fillId="0" borderId="19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13" fillId="0" borderId="13" xfId="0" applyNumberFormat="1" applyFont="1" applyBorder="1" applyAlignment="1">
      <alignment horizontal="center" vertical="center" wrapText="1"/>
    </xf>
    <xf numFmtId="0" fontId="26" fillId="0" borderId="20" xfId="0" applyFont="1" applyBorder="1" applyAlignment="1">
      <alignment horizontal="left" vertical="center" wrapText="1" indent="1"/>
    </xf>
    <xf numFmtId="0" fontId="26" fillId="0" borderId="21" xfId="0" applyFont="1" applyBorder="1" applyAlignment="1">
      <alignment horizontal="left" vertical="center" wrapText="1" indent="1"/>
    </xf>
    <xf numFmtId="0" fontId="26" fillId="0" borderId="0" xfId="0" applyFont="1" applyAlignment="1">
      <alignment horizontal="left" vertical="center" wrapText="1" indent="1"/>
    </xf>
    <xf numFmtId="0" fontId="21" fillId="0" borderId="0" xfId="0" applyFont="1" applyAlignment="1">
      <alignment horizontal="center" vertical="center"/>
    </xf>
    <xf numFmtId="0" fontId="21" fillId="0" borderId="17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40" fillId="0" borderId="24" xfId="0" applyFont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 wrapText="1"/>
    </xf>
    <xf numFmtId="0" fontId="38" fillId="0" borderId="25" xfId="0" applyFont="1" applyBorder="1" applyAlignment="1">
      <alignment horizontal="left" vertical="center" wrapText="1"/>
    </xf>
    <xf numFmtId="0" fontId="38" fillId="0" borderId="20" xfId="0" applyFont="1" applyBorder="1" applyAlignment="1">
      <alignment horizontal="left" vertical="center" wrapText="1"/>
    </xf>
    <xf numFmtId="3" fontId="41" fillId="0" borderId="6" xfId="0" applyNumberFormat="1" applyFont="1" applyBorder="1" applyAlignment="1" applyProtection="1">
      <alignment horizontal="center" vertical="center" wrapText="1"/>
      <protection locked="0"/>
    </xf>
    <xf numFmtId="3" fontId="41" fillId="0" borderId="4" xfId="0" applyNumberFormat="1" applyFont="1" applyBorder="1" applyAlignment="1" applyProtection="1">
      <alignment horizontal="center" vertical="center" wrapText="1"/>
      <protection locked="0"/>
    </xf>
    <xf numFmtId="3" fontId="41" fillId="0" borderId="9" xfId="0" applyNumberFormat="1" applyFont="1" applyBorder="1" applyAlignment="1" applyProtection="1">
      <alignment horizontal="center" vertical="center" wrapText="1"/>
      <protection locked="0"/>
    </xf>
    <xf numFmtId="0" fontId="38" fillId="0" borderId="26" xfId="0" applyFont="1" applyBorder="1" applyAlignment="1">
      <alignment vertical="center" wrapText="1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horizontal="left" vertical="center" wrapText="1" indent="1"/>
    </xf>
    <xf numFmtId="0" fontId="41" fillId="7" borderId="22" xfId="0" applyFont="1" applyFill="1" applyBorder="1" applyAlignment="1">
      <alignment horizontal="center" vertical="center" wrapText="1"/>
    </xf>
    <xf numFmtId="0" fontId="41" fillId="10" borderId="22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164" fontId="13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4" fontId="1" fillId="7" borderId="2" xfId="0" applyNumberFormat="1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34" fillId="0" borderId="5" xfId="0" applyFont="1" applyBorder="1" applyAlignment="1">
      <alignment vertical="center" wrapText="1"/>
    </xf>
    <xf numFmtId="0" fontId="34" fillId="0" borderId="0" xfId="0" applyFont="1" applyAlignment="1">
      <alignment vertical="center" wrapText="1"/>
    </xf>
    <xf numFmtId="0" fontId="34" fillId="0" borderId="5" xfId="0" applyFont="1" applyBorder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0</xdr:row>
      <xdr:rowOff>114300</xdr:rowOff>
    </xdr:from>
    <xdr:to>
      <xdr:col>5</xdr:col>
      <xdr:colOff>666750</xdr:colOff>
      <xdr:row>2</xdr:row>
      <xdr:rowOff>138950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91" t="7042" r="13051" b="11269"/>
        <a:stretch/>
      </xdr:blipFill>
      <xdr:spPr>
        <a:xfrm>
          <a:off x="3819525" y="114300"/>
          <a:ext cx="923925" cy="405650"/>
        </a:xfrm>
        <a:prstGeom prst="rect">
          <a:avLst/>
        </a:prstGeom>
      </xdr:spPr>
    </xdr:pic>
    <xdr:clientData/>
  </xdr:twoCellAnchor>
  <xdr:twoCellAnchor editAs="oneCell">
    <xdr:from>
      <xdr:col>0</xdr:col>
      <xdr:colOff>60745</xdr:colOff>
      <xdr:row>0</xdr:row>
      <xdr:rowOff>120018</xdr:rowOff>
    </xdr:from>
    <xdr:to>
      <xdr:col>0</xdr:col>
      <xdr:colOff>952500</xdr:colOff>
      <xdr:row>2</xdr:row>
      <xdr:rowOff>94591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45" y="120018"/>
          <a:ext cx="891755" cy="35557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663888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B7B82B-9655-4DEE-925E-C060E206A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5472" cy="561742"/>
        </a:xfrm>
        <a:prstGeom prst="rect">
          <a:avLst/>
        </a:prstGeom>
      </xdr:spPr>
    </xdr:pic>
    <xdr:clientData/>
  </xdr:twoCellAnchor>
  <xdr:twoCellAnchor editAs="oneCell">
    <xdr:from>
      <xdr:col>14</xdr:col>
      <xdr:colOff>355784</xdr:colOff>
      <xdr:row>0</xdr:row>
      <xdr:rowOff>68055</xdr:rowOff>
    </xdr:from>
    <xdr:to>
      <xdr:col>16</xdr:col>
      <xdr:colOff>657413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658F61D-BED8-4CE5-B70D-88552AB5FD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1309534" y="68055"/>
          <a:ext cx="1149354" cy="47175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0</xdr:row>
      <xdr:rowOff>114300</xdr:rowOff>
    </xdr:from>
    <xdr:to>
      <xdr:col>5</xdr:col>
      <xdr:colOff>666750</xdr:colOff>
      <xdr:row>2</xdr:row>
      <xdr:rowOff>138950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3383FF7-DF1E-4191-ACD0-752A2D57C9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91" t="7042" r="13051" b="11269"/>
        <a:stretch/>
      </xdr:blipFill>
      <xdr:spPr>
        <a:xfrm>
          <a:off x="3819525" y="114300"/>
          <a:ext cx="923925" cy="405650"/>
        </a:xfrm>
        <a:prstGeom prst="rect">
          <a:avLst/>
        </a:prstGeom>
      </xdr:spPr>
    </xdr:pic>
    <xdr:clientData/>
  </xdr:twoCellAnchor>
  <xdr:twoCellAnchor editAs="oneCell">
    <xdr:from>
      <xdr:col>0</xdr:col>
      <xdr:colOff>60745</xdr:colOff>
      <xdr:row>0</xdr:row>
      <xdr:rowOff>120018</xdr:rowOff>
    </xdr:from>
    <xdr:to>
      <xdr:col>0</xdr:col>
      <xdr:colOff>952500</xdr:colOff>
      <xdr:row>2</xdr:row>
      <xdr:rowOff>94591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4B40CEB-69DE-47A2-87A1-6C94A6732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45" y="120018"/>
          <a:ext cx="891755" cy="35557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663888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141C55-0BFD-4F10-AD73-EBA278723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5472" cy="561742"/>
        </a:xfrm>
        <a:prstGeom prst="rect">
          <a:avLst/>
        </a:prstGeom>
      </xdr:spPr>
    </xdr:pic>
    <xdr:clientData/>
  </xdr:twoCellAnchor>
  <xdr:twoCellAnchor editAs="oneCell">
    <xdr:from>
      <xdr:col>14</xdr:col>
      <xdr:colOff>355784</xdr:colOff>
      <xdr:row>0</xdr:row>
      <xdr:rowOff>68055</xdr:rowOff>
    </xdr:from>
    <xdr:to>
      <xdr:col>16</xdr:col>
      <xdr:colOff>657413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8F18F64-2327-491A-95E8-BA2EC80F8D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1309534" y="68055"/>
          <a:ext cx="1149354" cy="47175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0</xdr:row>
      <xdr:rowOff>114300</xdr:rowOff>
    </xdr:from>
    <xdr:to>
      <xdr:col>5</xdr:col>
      <xdr:colOff>666750</xdr:colOff>
      <xdr:row>2</xdr:row>
      <xdr:rowOff>138950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53623C-1A5F-43BE-80DA-D419638E1C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91" t="7042" r="13051" b="11269"/>
        <a:stretch/>
      </xdr:blipFill>
      <xdr:spPr>
        <a:xfrm>
          <a:off x="3819525" y="114300"/>
          <a:ext cx="923925" cy="405650"/>
        </a:xfrm>
        <a:prstGeom prst="rect">
          <a:avLst/>
        </a:prstGeom>
      </xdr:spPr>
    </xdr:pic>
    <xdr:clientData/>
  </xdr:twoCellAnchor>
  <xdr:twoCellAnchor editAs="oneCell">
    <xdr:from>
      <xdr:col>0</xdr:col>
      <xdr:colOff>60745</xdr:colOff>
      <xdr:row>0</xdr:row>
      <xdr:rowOff>120018</xdr:rowOff>
    </xdr:from>
    <xdr:to>
      <xdr:col>0</xdr:col>
      <xdr:colOff>952500</xdr:colOff>
      <xdr:row>2</xdr:row>
      <xdr:rowOff>94591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563C84-DDB6-48FB-981E-8A1660FA5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45" y="120018"/>
          <a:ext cx="891755" cy="35557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663888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7197F8-6043-4C58-B93A-3460D7686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5472" cy="561742"/>
        </a:xfrm>
        <a:prstGeom prst="rect">
          <a:avLst/>
        </a:prstGeom>
      </xdr:spPr>
    </xdr:pic>
    <xdr:clientData/>
  </xdr:twoCellAnchor>
  <xdr:twoCellAnchor editAs="oneCell">
    <xdr:from>
      <xdr:col>14</xdr:col>
      <xdr:colOff>355784</xdr:colOff>
      <xdr:row>0</xdr:row>
      <xdr:rowOff>68055</xdr:rowOff>
    </xdr:from>
    <xdr:to>
      <xdr:col>16</xdr:col>
      <xdr:colOff>657413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9617B67-B132-4D6D-AD7F-5ACFA33905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1309534" y="68055"/>
          <a:ext cx="1149354" cy="47175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0</xdr:row>
      <xdr:rowOff>114300</xdr:rowOff>
    </xdr:from>
    <xdr:to>
      <xdr:col>5</xdr:col>
      <xdr:colOff>666750</xdr:colOff>
      <xdr:row>2</xdr:row>
      <xdr:rowOff>138950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64A768-9011-4878-96E4-289636C569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91" t="7042" r="13051" b="11269"/>
        <a:stretch/>
      </xdr:blipFill>
      <xdr:spPr>
        <a:xfrm>
          <a:off x="3819525" y="114300"/>
          <a:ext cx="923925" cy="405650"/>
        </a:xfrm>
        <a:prstGeom prst="rect">
          <a:avLst/>
        </a:prstGeom>
      </xdr:spPr>
    </xdr:pic>
    <xdr:clientData/>
  </xdr:twoCellAnchor>
  <xdr:twoCellAnchor editAs="oneCell">
    <xdr:from>
      <xdr:col>0</xdr:col>
      <xdr:colOff>60745</xdr:colOff>
      <xdr:row>0</xdr:row>
      <xdr:rowOff>120018</xdr:rowOff>
    </xdr:from>
    <xdr:to>
      <xdr:col>0</xdr:col>
      <xdr:colOff>952500</xdr:colOff>
      <xdr:row>2</xdr:row>
      <xdr:rowOff>94591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21A4F0F-8B1C-471F-A379-F9A82546E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45" y="120018"/>
          <a:ext cx="891755" cy="35557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663888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2451B2F-3F1F-403A-9A65-D0D90D4CC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5472" cy="561742"/>
        </a:xfrm>
        <a:prstGeom prst="rect">
          <a:avLst/>
        </a:prstGeom>
      </xdr:spPr>
    </xdr:pic>
    <xdr:clientData/>
  </xdr:twoCellAnchor>
  <xdr:twoCellAnchor editAs="oneCell">
    <xdr:from>
      <xdr:col>14</xdr:col>
      <xdr:colOff>355784</xdr:colOff>
      <xdr:row>0</xdr:row>
      <xdr:rowOff>68055</xdr:rowOff>
    </xdr:from>
    <xdr:to>
      <xdr:col>16</xdr:col>
      <xdr:colOff>657413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8CA6DE-00EB-4B3A-90A8-F36B3B2528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1309534" y="68055"/>
          <a:ext cx="1149354" cy="47175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0</xdr:row>
      <xdr:rowOff>114300</xdr:rowOff>
    </xdr:from>
    <xdr:to>
      <xdr:col>5</xdr:col>
      <xdr:colOff>666750</xdr:colOff>
      <xdr:row>2</xdr:row>
      <xdr:rowOff>138950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FB3891-7E72-4C6B-ACF3-3385B89CCE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91" t="7042" r="13051" b="11269"/>
        <a:stretch/>
      </xdr:blipFill>
      <xdr:spPr>
        <a:xfrm>
          <a:off x="3819525" y="114300"/>
          <a:ext cx="923925" cy="405650"/>
        </a:xfrm>
        <a:prstGeom prst="rect">
          <a:avLst/>
        </a:prstGeom>
      </xdr:spPr>
    </xdr:pic>
    <xdr:clientData/>
  </xdr:twoCellAnchor>
  <xdr:twoCellAnchor editAs="oneCell">
    <xdr:from>
      <xdr:col>0</xdr:col>
      <xdr:colOff>60745</xdr:colOff>
      <xdr:row>0</xdr:row>
      <xdr:rowOff>120018</xdr:rowOff>
    </xdr:from>
    <xdr:to>
      <xdr:col>0</xdr:col>
      <xdr:colOff>952500</xdr:colOff>
      <xdr:row>2</xdr:row>
      <xdr:rowOff>94591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0D75107-4119-4206-B329-EBAF1F159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45" y="120018"/>
          <a:ext cx="891755" cy="35557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663888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0A0B56-E071-4B43-9DFA-4FF85F6E3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5472" cy="561742"/>
        </a:xfrm>
        <a:prstGeom prst="rect">
          <a:avLst/>
        </a:prstGeom>
      </xdr:spPr>
    </xdr:pic>
    <xdr:clientData/>
  </xdr:twoCellAnchor>
  <xdr:twoCellAnchor editAs="oneCell">
    <xdr:from>
      <xdr:col>14</xdr:col>
      <xdr:colOff>355784</xdr:colOff>
      <xdr:row>0</xdr:row>
      <xdr:rowOff>68055</xdr:rowOff>
    </xdr:from>
    <xdr:to>
      <xdr:col>16</xdr:col>
      <xdr:colOff>657413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CDCF5D5-CE96-452F-ABE1-7DB89C56DF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1309534" y="68055"/>
          <a:ext cx="1149354" cy="47175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0</xdr:row>
      <xdr:rowOff>114300</xdr:rowOff>
    </xdr:from>
    <xdr:to>
      <xdr:col>5</xdr:col>
      <xdr:colOff>666750</xdr:colOff>
      <xdr:row>2</xdr:row>
      <xdr:rowOff>138950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4624FB-73FC-4E63-ADE0-8E648D5889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91" t="7042" r="13051" b="11269"/>
        <a:stretch/>
      </xdr:blipFill>
      <xdr:spPr>
        <a:xfrm>
          <a:off x="3819525" y="114300"/>
          <a:ext cx="923925" cy="405650"/>
        </a:xfrm>
        <a:prstGeom prst="rect">
          <a:avLst/>
        </a:prstGeom>
      </xdr:spPr>
    </xdr:pic>
    <xdr:clientData/>
  </xdr:twoCellAnchor>
  <xdr:twoCellAnchor editAs="oneCell">
    <xdr:from>
      <xdr:col>0</xdr:col>
      <xdr:colOff>60745</xdr:colOff>
      <xdr:row>0</xdr:row>
      <xdr:rowOff>120018</xdr:rowOff>
    </xdr:from>
    <xdr:to>
      <xdr:col>0</xdr:col>
      <xdr:colOff>952500</xdr:colOff>
      <xdr:row>2</xdr:row>
      <xdr:rowOff>94591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8E5C0EE-2324-41EB-A3A8-5FA698B5E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45" y="120018"/>
          <a:ext cx="891755" cy="3555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0</xdr:row>
      <xdr:rowOff>114300</xdr:rowOff>
    </xdr:from>
    <xdr:to>
      <xdr:col>5</xdr:col>
      <xdr:colOff>666750</xdr:colOff>
      <xdr:row>2</xdr:row>
      <xdr:rowOff>138950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91" t="7042" r="13051" b="11269"/>
        <a:stretch/>
      </xdr:blipFill>
      <xdr:spPr>
        <a:xfrm>
          <a:off x="3818404" y="114300"/>
          <a:ext cx="927287" cy="405650"/>
        </a:xfrm>
        <a:prstGeom prst="rect">
          <a:avLst/>
        </a:prstGeom>
      </xdr:spPr>
    </xdr:pic>
    <xdr:clientData/>
  </xdr:twoCellAnchor>
  <xdr:twoCellAnchor editAs="oneCell">
    <xdr:from>
      <xdr:col>0</xdr:col>
      <xdr:colOff>60745</xdr:colOff>
      <xdr:row>0</xdr:row>
      <xdr:rowOff>120018</xdr:rowOff>
    </xdr:from>
    <xdr:to>
      <xdr:col>0</xdr:col>
      <xdr:colOff>952500</xdr:colOff>
      <xdr:row>2</xdr:row>
      <xdr:rowOff>94591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45" y="120018"/>
          <a:ext cx="891755" cy="35557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663888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4111B5B-B52B-4F22-8C59-9A985F1C3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5472" cy="561742"/>
        </a:xfrm>
        <a:prstGeom prst="rect">
          <a:avLst/>
        </a:prstGeom>
      </xdr:spPr>
    </xdr:pic>
    <xdr:clientData/>
  </xdr:twoCellAnchor>
  <xdr:twoCellAnchor editAs="oneCell">
    <xdr:from>
      <xdr:col>14</xdr:col>
      <xdr:colOff>355784</xdr:colOff>
      <xdr:row>0</xdr:row>
      <xdr:rowOff>68055</xdr:rowOff>
    </xdr:from>
    <xdr:to>
      <xdr:col>16</xdr:col>
      <xdr:colOff>657413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A18D730-83F2-4D96-87C1-9B0D94A37A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1309534" y="68055"/>
          <a:ext cx="1149354" cy="47175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663888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315706-03F6-41B9-94BA-FF083739E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5472" cy="561742"/>
        </a:xfrm>
        <a:prstGeom prst="rect">
          <a:avLst/>
        </a:prstGeom>
      </xdr:spPr>
    </xdr:pic>
    <xdr:clientData/>
  </xdr:twoCellAnchor>
  <xdr:twoCellAnchor editAs="oneCell">
    <xdr:from>
      <xdr:col>14</xdr:col>
      <xdr:colOff>355784</xdr:colOff>
      <xdr:row>0</xdr:row>
      <xdr:rowOff>68055</xdr:rowOff>
    </xdr:from>
    <xdr:to>
      <xdr:col>16</xdr:col>
      <xdr:colOff>657413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FDB8647-B2AD-481A-99B0-015F09E657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1309534" y="68055"/>
          <a:ext cx="1149354" cy="47175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663888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E1CDFC-C862-4746-A350-BA85B9BF7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5472" cy="561742"/>
        </a:xfrm>
        <a:prstGeom prst="rect">
          <a:avLst/>
        </a:prstGeom>
      </xdr:spPr>
    </xdr:pic>
    <xdr:clientData/>
  </xdr:twoCellAnchor>
  <xdr:twoCellAnchor editAs="oneCell">
    <xdr:from>
      <xdr:col>14</xdr:col>
      <xdr:colOff>355784</xdr:colOff>
      <xdr:row>0</xdr:row>
      <xdr:rowOff>68055</xdr:rowOff>
    </xdr:from>
    <xdr:to>
      <xdr:col>16</xdr:col>
      <xdr:colOff>657413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622C578-DEF0-4133-BCFF-4323025CF6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1309534" y="68055"/>
          <a:ext cx="1149354" cy="4717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663888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5472" cy="561742"/>
        </a:xfrm>
        <a:prstGeom prst="rect">
          <a:avLst/>
        </a:prstGeom>
      </xdr:spPr>
    </xdr:pic>
    <xdr:clientData/>
  </xdr:twoCellAnchor>
  <xdr:twoCellAnchor editAs="oneCell">
    <xdr:from>
      <xdr:col>14</xdr:col>
      <xdr:colOff>355784</xdr:colOff>
      <xdr:row>0</xdr:row>
      <xdr:rowOff>68055</xdr:rowOff>
    </xdr:from>
    <xdr:to>
      <xdr:col>16</xdr:col>
      <xdr:colOff>657413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1309534" y="68055"/>
          <a:ext cx="1158879" cy="4749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0</xdr:row>
      <xdr:rowOff>114300</xdr:rowOff>
    </xdr:from>
    <xdr:to>
      <xdr:col>5</xdr:col>
      <xdr:colOff>666750</xdr:colOff>
      <xdr:row>2</xdr:row>
      <xdr:rowOff>138950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E161343-49A6-4FA9-80AC-664E32FBBD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91" t="7042" r="13051" b="11269"/>
        <a:stretch/>
      </xdr:blipFill>
      <xdr:spPr>
        <a:xfrm>
          <a:off x="3819525" y="114300"/>
          <a:ext cx="923925" cy="405650"/>
        </a:xfrm>
        <a:prstGeom prst="rect">
          <a:avLst/>
        </a:prstGeom>
      </xdr:spPr>
    </xdr:pic>
    <xdr:clientData/>
  </xdr:twoCellAnchor>
  <xdr:twoCellAnchor editAs="oneCell">
    <xdr:from>
      <xdr:col>0</xdr:col>
      <xdr:colOff>60745</xdr:colOff>
      <xdr:row>0</xdr:row>
      <xdr:rowOff>120018</xdr:rowOff>
    </xdr:from>
    <xdr:to>
      <xdr:col>0</xdr:col>
      <xdr:colOff>952500</xdr:colOff>
      <xdr:row>2</xdr:row>
      <xdr:rowOff>94591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A1B778E-B515-4578-A945-3E0702F42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45" y="120018"/>
          <a:ext cx="891755" cy="3555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663888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1ED978-C98A-44A2-8739-C819AFE46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5472" cy="561742"/>
        </a:xfrm>
        <a:prstGeom prst="rect">
          <a:avLst/>
        </a:prstGeom>
      </xdr:spPr>
    </xdr:pic>
    <xdr:clientData/>
  </xdr:twoCellAnchor>
  <xdr:twoCellAnchor editAs="oneCell">
    <xdr:from>
      <xdr:col>14</xdr:col>
      <xdr:colOff>355784</xdr:colOff>
      <xdr:row>0</xdr:row>
      <xdr:rowOff>68055</xdr:rowOff>
    </xdr:from>
    <xdr:to>
      <xdr:col>16</xdr:col>
      <xdr:colOff>657413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4189182-6220-4794-A56B-5DC4041A07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1309534" y="68055"/>
          <a:ext cx="1149354" cy="47175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663888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C56031-9C65-493C-B347-C426C75A9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5472" cy="561742"/>
        </a:xfrm>
        <a:prstGeom prst="rect">
          <a:avLst/>
        </a:prstGeom>
      </xdr:spPr>
    </xdr:pic>
    <xdr:clientData/>
  </xdr:twoCellAnchor>
  <xdr:twoCellAnchor editAs="oneCell">
    <xdr:from>
      <xdr:col>14</xdr:col>
      <xdr:colOff>355784</xdr:colOff>
      <xdr:row>0</xdr:row>
      <xdr:rowOff>68055</xdr:rowOff>
    </xdr:from>
    <xdr:to>
      <xdr:col>16</xdr:col>
      <xdr:colOff>657413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72C7811-5550-48F5-91EB-0CF80662CE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1309534" y="68055"/>
          <a:ext cx="1149354" cy="4717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0</xdr:row>
      <xdr:rowOff>114300</xdr:rowOff>
    </xdr:from>
    <xdr:to>
      <xdr:col>5</xdr:col>
      <xdr:colOff>666750</xdr:colOff>
      <xdr:row>2</xdr:row>
      <xdr:rowOff>138950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E5731D-27B8-489B-8D58-40FB0E5501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91" t="7042" r="13051" b="11269"/>
        <a:stretch/>
      </xdr:blipFill>
      <xdr:spPr>
        <a:xfrm>
          <a:off x="3819525" y="114300"/>
          <a:ext cx="923925" cy="405650"/>
        </a:xfrm>
        <a:prstGeom prst="rect">
          <a:avLst/>
        </a:prstGeom>
      </xdr:spPr>
    </xdr:pic>
    <xdr:clientData/>
  </xdr:twoCellAnchor>
  <xdr:twoCellAnchor editAs="oneCell">
    <xdr:from>
      <xdr:col>0</xdr:col>
      <xdr:colOff>60745</xdr:colOff>
      <xdr:row>0</xdr:row>
      <xdr:rowOff>120018</xdr:rowOff>
    </xdr:from>
    <xdr:to>
      <xdr:col>0</xdr:col>
      <xdr:colOff>952500</xdr:colOff>
      <xdr:row>2</xdr:row>
      <xdr:rowOff>94591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D0E131E-0E29-4612-B5A0-61FD77941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45" y="120018"/>
          <a:ext cx="891755" cy="355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663888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187703-B432-4186-B919-A3A1DB6EA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5472" cy="561742"/>
        </a:xfrm>
        <a:prstGeom prst="rect">
          <a:avLst/>
        </a:prstGeom>
      </xdr:spPr>
    </xdr:pic>
    <xdr:clientData/>
  </xdr:twoCellAnchor>
  <xdr:twoCellAnchor editAs="oneCell">
    <xdr:from>
      <xdr:col>14</xdr:col>
      <xdr:colOff>355784</xdr:colOff>
      <xdr:row>0</xdr:row>
      <xdr:rowOff>68055</xdr:rowOff>
    </xdr:from>
    <xdr:to>
      <xdr:col>16</xdr:col>
      <xdr:colOff>657413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8FD4F9C-8888-4F95-ACEE-92057BEFEB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1395259" y="68055"/>
          <a:ext cx="1149354" cy="47175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0</xdr:row>
      <xdr:rowOff>114300</xdr:rowOff>
    </xdr:from>
    <xdr:to>
      <xdr:col>5</xdr:col>
      <xdr:colOff>666750</xdr:colOff>
      <xdr:row>2</xdr:row>
      <xdr:rowOff>138950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9219FC-E9AE-4E16-AB37-63CB483D8C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91" t="7042" r="13051" b="11269"/>
        <a:stretch/>
      </xdr:blipFill>
      <xdr:spPr>
        <a:xfrm>
          <a:off x="3819525" y="114300"/>
          <a:ext cx="923925" cy="405650"/>
        </a:xfrm>
        <a:prstGeom prst="rect">
          <a:avLst/>
        </a:prstGeom>
      </xdr:spPr>
    </xdr:pic>
    <xdr:clientData/>
  </xdr:twoCellAnchor>
  <xdr:twoCellAnchor editAs="oneCell">
    <xdr:from>
      <xdr:col>0</xdr:col>
      <xdr:colOff>60745</xdr:colOff>
      <xdr:row>0</xdr:row>
      <xdr:rowOff>120018</xdr:rowOff>
    </xdr:from>
    <xdr:to>
      <xdr:col>0</xdr:col>
      <xdr:colOff>952500</xdr:colOff>
      <xdr:row>2</xdr:row>
      <xdr:rowOff>94591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C50ED87-DEFC-4D4A-B7A8-C466A720C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45" y="120018"/>
          <a:ext cx="891755" cy="3555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164D6-C009-4E09-A4B9-9DCD563A390F}">
  <sheetPr>
    <pageSetUpPr fitToPage="1"/>
  </sheetPr>
  <dimension ref="A1:I74"/>
  <sheetViews>
    <sheetView workbookViewId="0">
      <selection activeCell="D3" sqref="D3:I3"/>
    </sheetView>
  </sheetViews>
  <sheetFormatPr baseColWidth="10" defaultRowHeight="15" x14ac:dyDescent="0.25"/>
  <cols>
    <col min="1" max="1" width="6.42578125" customWidth="1"/>
    <col min="3" max="3" width="35.85546875" style="64" bestFit="1" customWidth="1"/>
    <col min="5" max="5" width="8.28515625" customWidth="1"/>
    <col min="6" max="6" width="7.7109375" bestFit="1" customWidth="1"/>
    <col min="8" max="8" width="8.140625" customWidth="1"/>
    <col min="9" max="9" width="5.5703125" customWidth="1"/>
  </cols>
  <sheetData>
    <row r="1" spans="1:9" ht="15.75" thickBot="1" x14ac:dyDescent="0.3"/>
    <row r="2" spans="1:9" ht="32.25" thickBot="1" x14ac:dyDescent="0.3">
      <c r="A2" s="50" t="s">
        <v>15</v>
      </c>
      <c r="B2" s="51" t="s">
        <v>1</v>
      </c>
      <c r="C2" s="52" t="s">
        <v>50</v>
      </c>
      <c r="D2" s="105" t="s">
        <v>51</v>
      </c>
      <c r="E2" s="106"/>
      <c r="F2" s="106"/>
      <c r="G2" s="106"/>
      <c r="H2" s="106"/>
      <c r="I2" s="107"/>
    </row>
    <row r="3" spans="1:9" ht="15" customHeight="1" x14ac:dyDescent="0.25">
      <c r="A3" s="108" t="s">
        <v>52</v>
      </c>
      <c r="B3" s="111" t="s">
        <v>71</v>
      </c>
      <c r="C3" s="114">
        <v>45194</v>
      </c>
      <c r="D3" s="117" t="s">
        <v>72</v>
      </c>
      <c r="E3" s="117"/>
      <c r="F3" s="117"/>
      <c r="G3" s="117"/>
      <c r="H3" s="117"/>
      <c r="I3" s="118"/>
    </row>
    <row r="4" spans="1:9" ht="15" customHeight="1" x14ac:dyDescent="0.25">
      <c r="A4" s="109"/>
      <c r="B4" s="112"/>
      <c r="C4" s="115"/>
      <c r="D4" s="119" t="s">
        <v>57</v>
      </c>
      <c r="E4" s="119"/>
      <c r="F4" s="66"/>
      <c r="G4" s="65"/>
      <c r="H4" s="65"/>
      <c r="I4" s="67"/>
    </row>
    <row r="5" spans="1:9" ht="15.75" customHeight="1" x14ac:dyDescent="0.25">
      <c r="A5" s="109"/>
      <c r="B5" s="112"/>
      <c r="C5" s="115"/>
      <c r="D5" s="120" t="s">
        <v>22</v>
      </c>
      <c r="E5" s="120"/>
      <c r="F5" s="53"/>
      <c r="G5" s="120" t="s">
        <v>23</v>
      </c>
      <c r="H5" s="120"/>
      <c r="I5" s="56"/>
    </row>
    <row r="6" spans="1:9" ht="15.75" customHeight="1" x14ac:dyDescent="0.25">
      <c r="A6" s="109"/>
      <c r="B6" s="112"/>
      <c r="C6" s="115"/>
      <c r="D6" s="54" t="s">
        <v>19</v>
      </c>
      <c r="E6" s="55"/>
      <c r="F6" s="3"/>
      <c r="G6" s="54" t="s">
        <v>19</v>
      </c>
      <c r="H6" s="55"/>
      <c r="I6" s="57"/>
    </row>
    <row r="7" spans="1:9" ht="15.75" customHeight="1" x14ac:dyDescent="0.25">
      <c r="A7" s="109"/>
      <c r="B7" s="112"/>
      <c r="C7" s="115"/>
      <c r="D7" s="54" t="s">
        <v>18</v>
      </c>
      <c r="E7" s="55"/>
      <c r="F7" s="3"/>
      <c r="G7" s="54" t="s">
        <v>18</v>
      </c>
      <c r="H7" s="55"/>
      <c r="I7" s="57"/>
    </row>
    <row r="8" spans="1:9" ht="16.5" customHeight="1" thickBot="1" x14ac:dyDescent="0.3">
      <c r="A8" s="110"/>
      <c r="B8" s="113"/>
      <c r="C8" s="116"/>
      <c r="D8" s="58"/>
      <c r="E8" s="121" t="s">
        <v>45</v>
      </c>
      <c r="F8" s="121"/>
      <c r="G8" s="121"/>
      <c r="H8" s="121"/>
      <c r="I8" s="59"/>
    </row>
    <row r="9" spans="1:9" ht="15" customHeight="1" x14ac:dyDescent="0.25">
      <c r="A9" s="108" t="s">
        <v>53</v>
      </c>
      <c r="B9" s="111" t="s">
        <v>73</v>
      </c>
      <c r="C9" s="114">
        <v>45195</v>
      </c>
      <c r="D9" s="117" t="s">
        <v>74</v>
      </c>
      <c r="E9" s="117"/>
      <c r="F9" s="117"/>
      <c r="G9" s="117"/>
      <c r="H9" s="117"/>
      <c r="I9" s="118"/>
    </row>
    <row r="10" spans="1:9" ht="15" customHeight="1" x14ac:dyDescent="0.25">
      <c r="A10" s="109"/>
      <c r="B10" s="112"/>
      <c r="C10" s="115"/>
      <c r="D10" s="119" t="s">
        <v>57</v>
      </c>
      <c r="E10" s="119"/>
      <c r="F10" s="66"/>
      <c r="G10" s="65"/>
      <c r="H10" s="65"/>
      <c r="I10" s="67"/>
    </row>
    <row r="11" spans="1:9" x14ac:dyDescent="0.25">
      <c r="A11" s="109"/>
      <c r="B11" s="112"/>
      <c r="C11" s="115"/>
      <c r="D11" s="120" t="s">
        <v>22</v>
      </c>
      <c r="E11" s="120"/>
      <c r="F11" s="53"/>
      <c r="G11" s="120" t="s">
        <v>23</v>
      </c>
      <c r="H11" s="120"/>
      <c r="I11" s="56"/>
    </row>
    <row r="12" spans="1:9" x14ac:dyDescent="0.25">
      <c r="A12" s="109"/>
      <c r="B12" s="112"/>
      <c r="C12" s="115"/>
      <c r="D12" s="53" t="s">
        <v>19</v>
      </c>
      <c r="E12" s="55"/>
      <c r="F12" s="3"/>
      <c r="G12" s="53" t="s">
        <v>19</v>
      </c>
      <c r="H12" s="55"/>
      <c r="I12" s="57"/>
    </row>
    <row r="13" spans="1:9" x14ac:dyDescent="0.25">
      <c r="A13" s="109"/>
      <c r="B13" s="112"/>
      <c r="C13" s="115"/>
      <c r="D13" s="53" t="s">
        <v>18</v>
      </c>
      <c r="E13" s="55"/>
      <c r="F13" s="3"/>
      <c r="G13" s="53" t="s">
        <v>18</v>
      </c>
      <c r="H13" s="55"/>
      <c r="I13" s="57"/>
    </row>
    <row r="14" spans="1:9" ht="15.75" thickBot="1" x14ac:dyDescent="0.3">
      <c r="A14" s="110"/>
      <c r="B14" s="113"/>
      <c r="C14" s="116"/>
      <c r="D14" s="58"/>
      <c r="E14" s="121" t="s">
        <v>45</v>
      </c>
      <c r="F14" s="121"/>
      <c r="G14" s="121"/>
      <c r="H14" s="121"/>
      <c r="I14" s="59"/>
    </row>
    <row r="15" spans="1:9" ht="15" customHeight="1" x14ac:dyDescent="0.25">
      <c r="A15" s="108" t="s">
        <v>54</v>
      </c>
      <c r="B15" s="111" t="s">
        <v>75</v>
      </c>
      <c r="C15" s="114">
        <v>45195</v>
      </c>
      <c r="D15" s="117" t="s">
        <v>76</v>
      </c>
      <c r="E15" s="117"/>
      <c r="F15" s="117"/>
      <c r="G15" s="117"/>
      <c r="H15" s="117"/>
      <c r="I15" s="118"/>
    </row>
    <row r="16" spans="1:9" ht="15" customHeight="1" x14ac:dyDescent="0.25">
      <c r="A16" s="109"/>
      <c r="B16" s="112"/>
      <c r="C16" s="115"/>
      <c r="D16" s="119" t="s">
        <v>57</v>
      </c>
      <c r="E16" s="119"/>
      <c r="F16" s="66"/>
      <c r="G16" s="65"/>
      <c r="H16" s="65"/>
      <c r="I16" s="67"/>
    </row>
    <row r="17" spans="1:9" x14ac:dyDescent="0.25">
      <c r="A17" s="109"/>
      <c r="B17" s="112"/>
      <c r="C17" s="115"/>
      <c r="D17" s="120" t="s">
        <v>22</v>
      </c>
      <c r="E17" s="120"/>
      <c r="F17" s="53"/>
      <c r="G17" s="120" t="s">
        <v>23</v>
      </c>
      <c r="H17" s="120"/>
      <c r="I17" s="56"/>
    </row>
    <row r="18" spans="1:9" x14ac:dyDescent="0.25">
      <c r="A18" s="109"/>
      <c r="B18" s="112"/>
      <c r="C18" s="115"/>
      <c r="D18" s="53" t="s">
        <v>19</v>
      </c>
      <c r="E18" s="55"/>
      <c r="F18" s="3"/>
      <c r="G18" s="53" t="s">
        <v>19</v>
      </c>
      <c r="H18" s="55"/>
      <c r="I18" s="57"/>
    </row>
    <row r="19" spans="1:9" x14ac:dyDescent="0.25">
      <c r="A19" s="109"/>
      <c r="B19" s="112"/>
      <c r="C19" s="115"/>
      <c r="D19" s="53" t="s">
        <v>18</v>
      </c>
      <c r="E19" s="55"/>
      <c r="F19" s="3"/>
      <c r="G19" s="53" t="s">
        <v>18</v>
      </c>
      <c r="H19" s="55"/>
      <c r="I19" s="57"/>
    </row>
    <row r="20" spans="1:9" ht="15.75" thickBot="1" x14ac:dyDescent="0.3">
      <c r="A20" s="110"/>
      <c r="B20" s="113"/>
      <c r="C20" s="116"/>
      <c r="D20" s="58"/>
      <c r="E20" s="121" t="s">
        <v>45</v>
      </c>
      <c r="F20" s="121"/>
      <c r="G20" s="121"/>
      <c r="H20" s="121"/>
      <c r="I20" s="59">
        <v>0</v>
      </c>
    </row>
    <row r="21" spans="1:9" ht="15" customHeight="1" x14ac:dyDescent="0.25">
      <c r="A21" s="108" t="s">
        <v>55</v>
      </c>
      <c r="B21" s="111" t="s">
        <v>77</v>
      </c>
      <c r="C21" s="114">
        <v>45196</v>
      </c>
      <c r="D21" s="117" t="s">
        <v>78</v>
      </c>
      <c r="E21" s="117"/>
      <c r="F21" s="117"/>
      <c r="G21" s="117"/>
      <c r="H21" s="117"/>
      <c r="I21" s="118"/>
    </row>
    <row r="22" spans="1:9" ht="15" customHeight="1" x14ac:dyDescent="0.25">
      <c r="A22" s="109"/>
      <c r="B22" s="112"/>
      <c r="C22" s="115"/>
      <c r="D22" s="119" t="s">
        <v>57</v>
      </c>
      <c r="E22" s="119"/>
      <c r="F22" s="66"/>
      <c r="G22" s="65"/>
      <c r="H22" s="65"/>
      <c r="I22" s="67"/>
    </row>
    <row r="23" spans="1:9" x14ac:dyDescent="0.25">
      <c r="A23" s="109"/>
      <c r="B23" s="112"/>
      <c r="C23" s="115"/>
      <c r="D23" s="120" t="s">
        <v>22</v>
      </c>
      <c r="E23" s="120"/>
      <c r="F23" s="53"/>
      <c r="G23" s="120" t="s">
        <v>23</v>
      </c>
      <c r="H23" s="120"/>
      <c r="I23" s="56"/>
    </row>
    <row r="24" spans="1:9" x14ac:dyDescent="0.25">
      <c r="A24" s="109"/>
      <c r="B24" s="112"/>
      <c r="C24" s="115"/>
      <c r="D24" s="53" t="s">
        <v>19</v>
      </c>
      <c r="E24" s="55"/>
      <c r="F24" s="3"/>
      <c r="G24" s="53" t="s">
        <v>19</v>
      </c>
      <c r="H24" s="55"/>
      <c r="I24" s="57"/>
    </row>
    <row r="25" spans="1:9" x14ac:dyDescent="0.25">
      <c r="A25" s="109"/>
      <c r="B25" s="112"/>
      <c r="C25" s="115"/>
      <c r="D25" s="53" t="s">
        <v>18</v>
      </c>
      <c r="E25" s="55"/>
      <c r="F25" s="3"/>
      <c r="G25" s="53" t="s">
        <v>18</v>
      </c>
      <c r="H25" s="55"/>
      <c r="I25" s="57"/>
    </row>
    <row r="26" spans="1:9" ht="15.75" thickBot="1" x14ac:dyDescent="0.3">
      <c r="A26" s="110"/>
      <c r="B26" s="113"/>
      <c r="C26" s="116"/>
      <c r="D26" s="58"/>
      <c r="E26" s="121" t="s">
        <v>45</v>
      </c>
      <c r="F26" s="121"/>
      <c r="G26" s="121"/>
      <c r="H26" s="121"/>
      <c r="I26" s="59"/>
    </row>
    <row r="27" spans="1:9" ht="15" customHeight="1" x14ac:dyDescent="0.25">
      <c r="A27" s="108" t="s">
        <v>56</v>
      </c>
      <c r="B27" s="111" t="s">
        <v>79</v>
      </c>
      <c r="C27" s="114">
        <v>45196</v>
      </c>
      <c r="D27" s="117" t="s">
        <v>80</v>
      </c>
      <c r="E27" s="117"/>
      <c r="F27" s="117"/>
      <c r="G27" s="117"/>
      <c r="H27" s="117"/>
      <c r="I27" s="118"/>
    </row>
    <row r="28" spans="1:9" ht="15" customHeight="1" x14ac:dyDescent="0.25">
      <c r="A28" s="109"/>
      <c r="B28" s="112"/>
      <c r="C28" s="115"/>
      <c r="D28" s="119" t="s">
        <v>57</v>
      </c>
      <c r="E28" s="119"/>
      <c r="F28" s="66"/>
      <c r="G28" s="65"/>
      <c r="H28" s="65"/>
      <c r="I28" s="67"/>
    </row>
    <row r="29" spans="1:9" x14ac:dyDescent="0.25">
      <c r="A29" s="109"/>
      <c r="B29" s="112"/>
      <c r="C29" s="115"/>
      <c r="D29" s="120" t="s">
        <v>22</v>
      </c>
      <c r="E29" s="120"/>
      <c r="F29" s="53"/>
      <c r="G29" s="120" t="s">
        <v>23</v>
      </c>
      <c r="H29" s="120"/>
      <c r="I29" s="56"/>
    </row>
    <row r="30" spans="1:9" x14ac:dyDescent="0.25">
      <c r="A30" s="109"/>
      <c r="B30" s="112"/>
      <c r="C30" s="115"/>
      <c r="D30" s="53" t="s">
        <v>19</v>
      </c>
      <c r="E30" s="55"/>
      <c r="F30" s="3"/>
      <c r="G30" s="53" t="s">
        <v>19</v>
      </c>
      <c r="H30" s="55"/>
      <c r="I30" s="57"/>
    </row>
    <row r="31" spans="1:9" x14ac:dyDescent="0.25">
      <c r="A31" s="109"/>
      <c r="B31" s="112"/>
      <c r="C31" s="115"/>
      <c r="D31" s="53" t="s">
        <v>18</v>
      </c>
      <c r="E31" s="55"/>
      <c r="F31" s="3"/>
      <c r="G31" s="53" t="s">
        <v>18</v>
      </c>
      <c r="H31" s="55"/>
      <c r="I31" s="57"/>
    </row>
    <row r="32" spans="1:9" ht="15.75" thickBot="1" x14ac:dyDescent="0.3">
      <c r="A32" s="110"/>
      <c r="B32" s="113"/>
      <c r="C32" s="116"/>
      <c r="D32" s="58"/>
      <c r="E32" s="121" t="s">
        <v>45</v>
      </c>
      <c r="F32" s="121"/>
      <c r="G32" s="121"/>
      <c r="H32" s="121"/>
      <c r="I32" s="59"/>
    </row>
    <row r="33" spans="1:9" ht="15" customHeight="1" x14ac:dyDescent="0.25">
      <c r="A33" s="108" t="s">
        <v>60</v>
      </c>
      <c r="B33" s="111" t="s">
        <v>81</v>
      </c>
      <c r="C33" s="114">
        <v>45197</v>
      </c>
      <c r="D33" s="117" t="s">
        <v>82</v>
      </c>
      <c r="E33" s="117"/>
      <c r="F33" s="117"/>
      <c r="G33" s="117"/>
      <c r="H33" s="117"/>
      <c r="I33" s="118"/>
    </row>
    <row r="34" spans="1:9" ht="15" customHeight="1" x14ac:dyDescent="0.25">
      <c r="A34" s="109"/>
      <c r="B34" s="112"/>
      <c r="C34" s="115"/>
      <c r="D34" s="119" t="s">
        <v>57</v>
      </c>
      <c r="E34" s="119"/>
      <c r="F34" s="66"/>
      <c r="G34" s="65"/>
      <c r="H34" s="65"/>
      <c r="I34" s="67"/>
    </row>
    <row r="35" spans="1:9" x14ac:dyDescent="0.25">
      <c r="A35" s="109"/>
      <c r="B35" s="112"/>
      <c r="C35" s="115"/>
      <c r="D35" s="120" t="s">
        <v>22</v>
      </c>
      <c r="E35" s="120"/>
      <c r="F35" s="53"/>
      <c r="G35" s="120" t="s">
        <v>23</v>
      </c>
      <c r="H35" s="120"/>
      <c r="I35" s="56"/>
    </row>
    <row r="36" spans="1:9" x14ac:dyDescent="0.25">
      <c r="A36" s="109"/>
      <c r="B36" s="112"/>
      <c r="C36" s="115"/>
      <c r="D36" s="53" t="s">
        <v>19</v>
      </c>
      <c r="E36" s="55"/>
      <c r="F36" s="3"/>
      <c r="G36" s="53" t="s">
        <v>19</v>
      </c>
      <c r="H36" s="55"/>
      <c r="I36" s="57"/>
    </row>
    <row r="37" spans="1:9" x14ac:dyDescent="0.25">
      <c r="A37" s="109"/>
      <c r="B37" s="112"/>
      <c r="C37" s="115"/>
      <c r="D37" s="53" t="s">
        <v>18</v>
      </c>
      <c r="E37" s="55"/>
      <c r="F37" s="3"/>
      <c r="G37" s="53" t="s">
        <v>18</v>
      </c>
      <c r="H37" s="55"/>
      <c r="I37" s="57"/>
    </row>
    <row r="38" spans="1:9" ht="15.75" thickBot="1" x14ac:dyDescent="0.3">
      <c r="A38" s="110"/>
      <c r="B38" s="113"/>
      <c r="C38" s="116"/>
      <c r="D38" s="58"/>
      <c r="E38" s="121" t="s">
        <v>45</v>
      </c>
      <c r="F38" s="121"/>
      <c r="G38" s="121"/>
      <c r="H38" s="121"/>
      <c r="I38" s="59"/>
    </row>
    <row r="39" spans="1:9" ht="15" customHeight="1" x14ac:dyDescent="0.25">
      <c r="A39" s="108" t="s">
        <v>61</v>
      </c>
      <c r="B39" s="111" t="s">
        <v>83</v>
      </c>
      <c r="C39" s="114">
        <v>45198</v>
      </c>
      <c r="D39" s="117" t="s">
        <v>84</v>
      </c>
      <c r="E39" s="117"/>
      <c r="F39" s="117"/>
      <c r="G39" s="117"/>
      <c r="H39" s="117"/>
      <c r="I39" s="118"/>
    </row>
    <row r="40" spans="1:9" ht="15" customHeight="1" x14ac:dyDescent="0.25">
      <c r="A40" s="109"/>
      <c r="B40" s="112"/>
      <c r="C40" s="115"/>
      <c r="D40" s="119" t="s">
        <v>57</v>
      </c>
      <c r="E40" s="119"/>
      <c r="F40" s="66"/>
      <c r="G40" s="65"/>
      <c r="H40" s="65"/>
      <c r="I40" s="67"/>
    </row>
    <row r="41" spans="1:9" ht="15" customHeight="1" x14ac:dyDescent="0.25">
      <c r="A41" s="109"/>
      <c r="B41" s="112"/>
      <c r="C41" s="115"/>
      <c r="D41" s="120" t="s">
        <v>22</v>
      </c>
      <c r="E41" s="120"/>
      <c r="F41" s="53"/>
      <c r="G41" s="120" t="s">
        <v>23</v>
      </c>
      <c r="H41" s="120"/>
      <c r="I41" s="56"/>
    </row>
    <row r="42" spans="1:9" ht="15" customHeight="1" x14ac:dyDescent="0.25">
      <c r="A42" s="109"/>
      <c r="B42" s="112"/>
      <c r="C42" s="115"/>
      <c r="D42" s="53" t="s">
        <v>19</v>
      </c>
      <c r="E42" s="55"/>
      <c r="F42" s="3"/>
      <c r="G42" s="53" t="s">
        <v>19</v>
      </c>
      <c r="H42" s="55"/>
      <c r="I42" s="57"/>
    </row>
    <row r="43" spans="1:9" ht="15" customHeight="1" x14ac:dyDescent="0.25">
      <c r="A43" s="109"/>
      <c r="B43" s="112"/>
      <c r="C43" s="115"/>
      <c r="D43" s="53" t="s">
        <v>18</v>
      </c>
      <c r="E43" s="55"/>
      <c r="F43" s="3"/>
      <c r="G43" s="53" t="s">
        <v>18</v>
      </c>
      <c r="H43" s="55"/>
      <c r="I43" s="57"/>
    </row>
    <row r="44" spans="1:9" ht="15.75" customHeight="1" thickBot="1" x14ac:dyDescent="0.3">
      <c r="A44" s="110"/>
      <c r="B44" s="113"/>
      <c r="C44" s="116"/>
      <c r="D44" s="58"/>
      <c r="E44" s="121" t="s">
        <v>45</v>
      </c>
      <c r="F44" s="121"/>
      <c r="G44" s="121"/>
      <c r="H44" s="121"/>
      <c r="I44" s="59"/>
    </row>
    <row r="45" spans="1:9" ht="15" customHeight="1" x14ac:dyDescent="0.25">
      <c r="A45" s="108">
        <v>8</v>
      </c>
      <c r="B45" s="111" t="s">
        <v>85</v>
      </c>
      <c r="C45" s="114">
        <v>45201</v>
      </c>
      <c r="D45" s="117" t="s">
        <v>86</v>
      </c>
      <c r="E45" s="117"/>
      <c r="F45" s="117"/>
      <c r="G45" s="117"/>
      <c r="H45" s="117"/>
      <c r="I45" s="118"/>
    </row>
    <row r="46" spans="1:9" ht="15" customHeight="1" x14ac:dyDescent="0.25">
      <c r="A46" s="109"/>
      <c r="B46" s="112"/>
      <c r="C46" s="115"/>
      <c r="D46" s="119" t="s">
        <v>57</v>
      </c>
      <c r="E46" s="119"/>
      <c r="F46" s="66"/>
      <c r="G46" s="65"/>
      <c r="H46" s="65"/>
      <c r="I46" s="67"/>
    </row>
    <row r="47" spans="1:9" ht="15" customHeight="1" x14ac:dyDescent="0.25">
      <c r="A47" s="109"/>
      <c r="B47" s="112"/>
      <c r="C47" s="115"/>
      <c r="D47" s="120" t="s">
        <v>22</v>
      </c>
      <c r="E47" s="120"/>
      <c r="F47" s="53"/>
      <c r="G47" s="120" t="s">
        <v>23</v>
      </c>
      <c r="H47" s="120"/>
      <c r="I47" s="56"/>
    </row>
    <row r="48" spans="1:9" ht="15" customHeight="1" x14ac:dyDescent="0.25">
      <c r="A48" s="109"/>
      <c r="B48" s="112"/>
      <c r="C48" s="115"/>
      <c r="D48" s="53" t="s">
        <v>19</v>
      </c>
      <c r="E48" s="55"/>
      <c r="F48" s="3"/>
      <c r="G48" s="53" t="s">
        <v>19</v>
      </c>
      <c r="H48" s="55"/>
      <c r="I48" s="57"/>
    </row>
    <row r="49" spans="1:9" ht="15" customHeight="1" x14ac:dyDescent="0.25">
      <c r="A49" s="109"/>
      <c r="B49" s="112"/>
      <c r="C49" s="115"/>
      <c r="D49" s="53" t="s">
        <v>18</v>
      </c>
      <c r="E49" s="55"/>
      <c r="F49" s="3"/>
      <c r="G49" s="53" t="s">
        <v>18</v>
      </c>
      <c r="H49" s="55"/>
      <c r="I49" s="57"/>
    </row>
    <row r="50" spans="1:9" ht="15.75" customHeight="1" thickBot="1" x14ac:dyDescent="0.3">
      <c r="A50" s="110"/>
      <c r="B50" s="113"/>
      <c r="C50" s="116"/>
      <c r="D50" s="58"/>
      <c r="E50" s="121" t="s">
        <v>45</v>
      </c>
      <c r="F50" s="121"/>
      <c r="G50" s="121"/>
      <c r="H50" s="121"/>
      <c r="I50" s="59"/>
    </row>
    <row r="51" spans="1:9" ht="15" customHeight="1" x14ac:dyDescent="0.25">
      <c r="A51" s="108">
        <v>9</v>
      </c>
      <c r="B51" s="111" t="s">
        <v>87</v>
      </c>
      <c r="C51" s="114">
        <v>45202</v>
      </c>
      <c r="D51" s="117" t="s">
        <v>88</v>
      </c>
      <c r="E51" s="117"/>
      <c r="F51" s="117"/>
      <c r="G51" s="117"/>
      <c r="H51" s="117"/>
      <c r="I51" s="118"/>
    </row>
    <row r="52" spans="1:9" ht="15" customHeight="1" x14ac:dyDescent="0.25">
      <c r="A52" s="109"/>
      <c r="B52" s="112"/>
      <c r="C52" s="115"/>
      <c r="D52" s="119" t="s">
        <v>57</v>
      </c>
      <c r="E52" s="119"/>
      <c r="F52" s="66"/>
      <c r="G52" s="65"/>
      <c r="H52" s="65"/>
      <c r="I52" s="67"/>
    </row>
    <row r="53" spans="1:9" ht="15" customHeight="1" x14ac:dyDescent="0.25">
      <c r="A53" s="109"/>
      <c r="B53" s="112"/>
      <c r="C53" s="115"/>
      <c r="D53" s="120" t="s">
        <v>22</v>
      </c>
      <c r="E53" s="120"/>
      <c r="F53" s="53"/>
      <c r="G53" s="120" t="s">
        <v>23</v>
      </c>
      <c r="H53" s="120"/>
      <c r="I53" s="56"/>
    </row>
    <row r="54" spans="1:9" ht="15" customHeight="1" x14ac:dyDescent="0.25">
      <c r="A54" s="109"/>
      <c r="B54" s="112"/>
      <c r="C54" s="115"/>
      <c r="D54" s="53" t="s">
        <v>19</v>
      </c>
      <c r="E54" s="55"/>
      <c r="F54" s="3"/>
      <c r="G54" s="53" t="s">
        <v>19</v>
      </c>
      <c r="H54" s="55"/>
      <c r="I54" s="57"/>
    </row>
    <row r="55" spans="1:9" ht="15" customHeight="1" x14ac:dyDescent="0.25">
      <c r="A55" s="109"/>
      <c r="B55" s="112"/>
      <c r="C55" s="115"/>
      <c r="D55" s="53" t="s">
        <v>18</v>
      </c>
      <c r="E55" s="55"/>
      <c r="F55" s="3"/>
      <c r="G55" s="53" t="s">
        <v>18</v>
      </c>
      <c r="H55" s="55"/>
      <c r="I55" s="57"/>
    </row>
    <row r="56" spans="1:9" ht="15.75" customHeight="1" thickBot="1" x14ac:dyDescent="0.3">
      <c r="A56" s="110"/>
      <c r="B56" s="113"/>
      <c r="C56" s="116"/>
      <c r="D56" s="58"/>
      <c r="E56" s="121" t="s">
        <v>45</v>
      </c>
      <c r="F56" s="121"/>
      <c r="G56" s="121"/>
      <c r="H56" s="121"/>
      <c r="I56" s="59"/>
    </row>
    <row r="57" spans="1:9" ht="15" customHeight="1" x14ac:dyDescent="0.25">
      <c r="A57" s="108">
        <v>10</v>
      </c>
      <c r="B57" s="111" t="s">
        <v>89</v>
      </c>
      <c r="C57" s="114">
        <v>45203</v>
      </c>
      <c r="D57" s="117" t="s">
        <v>90</v>
      </c>
      <c r="E57" s="117"/>
      <c r="F57" s="117"/>
      <c r="G57" s="117"/>
      <c r="H57" s="117"/>
      <c r="I57" s="118"/>
    </row>
    <row r="58" spans="1:9" ht="15" customHeight="1" x14ac:dyDescent="0.25">
      <c r="A58" s="109"/>
      <c r="B58" s="112"/>
      <c r="C58" s="115"/>
      <c r="D58" s="119" t="s">
        <v>57</v>
      </c>
      <c r="E58" s="119"/>
      <c r="F58" s="66"/>
      <c r="G58" s="65"/>
      <c r="H58" s="65"/>
      <c r="I58" s="67"/>
    </row>
    <row r="59" spans="1:9" ht="15" customHeight="1" x14ac:dyDescent="0.25">
      <c r="A59" s="109"/>
      <c r="B59" s="112"/>
      <c r="C59" s="115"/>
      <c r="D59" s="120" t="s">
        <v>22</v>
      </c>
      <c r="E59" s="120"/>
      <c r="F59" s="53"/>
      <c r="G59" s="120" t="s">
        <v>23</v>
      </c>
      <c r="H59" s="120"/>
      <c r="I59" s="56"/>
    </row>
    <row r="60" spans="1:9" ht="15" customHeight="1" x14ac:dyDescent="0.25">
      <c r="A60" s="109"/>
      <c r="B60" s="112"/>
      <c r="C60" s="115"/>
      <c r="D60" s="53" t="s">
        <v>19</v>
      </c>
      <c r="E60" s="55"/>
      <c r="F60" s="3"/>
      <c r="G60" s="53" t="s">
        <v>19</v>
      </c>
      <c r="H60" s="55"/>
      <c r="I60" s="57"/>
    </row>
    <row r="61" spans="1:9" ht="15" customHeight="1" x14ac:dyDescent="0.25">
      <c r="A61" s="109"/>
      <c r="B61" s="112"/>
      <c r="C61" s="115"/>
      <c r="D61" s="53" t="s">
        <v>18</v>
      </c>
      <c r="E61" s="55"/>
      <c r="F61" s="3"/>
      <c r="G61" s="53" t="s">
        <v>18</v>
      </c>
      <c r="H61" s="55"/>
      <c r="I61" s="57"/>
    </row>
    <row r="62" spans="1:9" ht="15.75" customHeight="1" thickBot="1" x14ac:dyDescent="0.3">
      <c r="A62" s="110"/>
      <c r="B62" s="113"/>
      <c r="C62" s="116"/>
      <c r="D62" s="58"/>
      <c r="E62" s="121" t="s">
        <v>45</v>
      </c>
      <c r="F62" s="121"/>
      <c r="G62" s="121"/>
      <c r="H62" s="121"/>
      <c r="I62" s="59"/>
    </row>
    <row r="63" spans="1:9" ht="15" customHeight="1" x14ac:dyDescent="0.25">
      <c r="A63" s="108">
        <v>11</v>
      </c>
      <c r="B63" s="111" t="s">
        <v>91</v>
      </c>
      <c r="C63" s="114">
        <v>45204</v>
      </c>
      <c r="D63" s="117" t="s">
        <v>92</v>
      </c>
      <c r="E63" s="117"/>
      <c r="F63" s="117"/>
      <c r="G63" s="117"/>
      <c r="H63" s="117"/>
      <c r="I63" s="118"/>
    </row>
    <row r="64" spans="1:9" ht="15" customHeight="1" x14ac:dyDescent="0.25">
      <c r="A64" s="109"/>
      <c r="B64" s="112"/>
      <c r="C64" s="115"/>
      <c r="D64" s="119" t="s">
        <v>57</v>
      </c>
      <c r="E64" s="119"/>
      <c r="F64" s="66"/>
      <c r="G64" s="65"/>
      <c r="H64" s="65"/>
      <c r="I64" s="67"/>
    </row>
    <row r="65" spans="1:9" ht="15" customHeight="1" x14ac:dyDescent="0.25">
      <c r="A65" s="109"/>
      <c r="B65" s="112"/>
      <c r="C65" s="115"/>
      <c r="D65" s="120" t="s">
        <v>22</v>
      </c>
      <c r="E65" s="120"/>
      <c r="F65" s="53"/>
      <c r="G65" s="120" t="s">
        <v>23</v>
      </c>
      <c r="H65" s="120"/>
      <c r="I65" s="56"/>
    </row>
    <row r="66" spans="1:9" ht="15" customHeight="1" x14ac:dyDescent="0.25">
      <c r="A66" s="109"/>
      <c r="B66" s="112"/>
      <c r="C66" s="115"/>
      <c r="D66" s="53" t="s">
        <v>19</v>
      </c>
      <c r="E66" s="55"/>
      <c r="F66" s="3"/>
      <c r="G66" s="53" t="s">
        <v>19</v>
      </c>
      <c r="H66" s="55"/>
      <c r="I66" s="57"/>
    </row>
    <row r="67" spans="1:9" ht="15" customHeight="1" x14ac:dyDescent="0.25">
      <c r="A67" s="109"/>
      <c r="B67" s="112"/>
      <c r="C67" s="115"/>
      <c r="D67" s="53" t="s">
        <v>18</v>
      </c>
      <c r="E67" s="55"/>
      <c r="F67" s="3"/>
      <c r="G67" s="53" t="s">
        <v>18</v>
      </c>
      <c r="H67" s="55"/>
      <c r="I67" s="57"/>
    </row>
    <row r="68" spans="1:9" ht="15.75" customHeight="1" thickBot="1" x14ac:dyDescent="0.3">
      <c r="A68" s="110"/>
      <c r="B68" s="113"/>
      <c r="C68" s="116"/>
      <c r="D68" s="58"/>
      <c r="E68" s="121" t="s">
        <v>45</v>
      </c>
      <c r="F68" s="121"/>
      <c r="G68" s="121"/>
      <c r="H68" s="121"/>
      <c r="I68" s="59"/>
    </row>
    <row r="70" spans="1:9" ht="18.75" x14ac:dyDescent="0.3">
      <c r="E70" s="60" t="s">
        <v>58</v>
      </c>
      <c r="F70" s="61" t="e">
        <f>#REF!+F40+F34+F28+F22+F16+F10+F4</f>
        <v>#REF!</v>
      </c>
      <c r="G70" s="62" t="s">
        <v>59</v>
      </c>
    </row>
    <row r="74" spans="1:9" ht="15" customHeight="1" x14ac:dyDescent="0.25">
      <c r="A74" s="122" t="s">
        <v>669</v>
      </c>
      <c r="B74" s="122"/>
      <c r="C74" s="122"/>
      <c r="D74" s="122"/>
      <c r="E74" s="122"/>
    </row>
  </sheetData>
  <mergeCells count="90">
    <mergeCell ref="A74:E74"/>
    <mergeCell ref="A63:A68"/>
    <mergeCell ref="B63:B68"/>
    <mergeCell ref="C63:C68"/>
    <mergeCell ref="D63:I63"/>
    <mergeCell ref="D64:E64"/>
    <mergeCell ref="D65:E65"/>
    <mergeCell ref="G65:H65"/>
    <mergeCell ref="E68:H68"/>
    <mergeCell ref="A57:A62"/>
    <mergeCell ref="B57:B62"/>
    <mergeCell ref="C57:C62"/>
    <mergeCell ref="D57:I57"/>
    <mergeCell ref="D58:E58"/>
    <mergeCell ref="D59:E59"/>
    <mergeCell ref="G59:H59"/>
    <mergeCell ref="E62:H62"/>
    <mergeCell ref="A51:A56"/>
    <mergeCell ref="B51:B56"/>
    <mergeCell ref="C51:C56"/>
    <mergeCell ref="D51:I51"/>
    <mergeCell ref="D52:E52"/>
    <mergeCell ref="D53:E53"/>
    <mergeCell ref="G53:H53"/>
    <mergeCell ref="E56:H56"/>
    <mergeCell ref="A45:A50"/>
    <mergeCell ref="B45:B50"/>
    <mergeCell ref="C45:C50"/>
    <mergeCell ref="D45:I45"/>
    <mergeCell ref="D46:E46"/>
    <mergeCell ref="D47:E47"/>
    <mergeCell ref="G47:H47"/>
    <mergeCell ref="E50:H50"/>
    <mergeCell ref="A39:A44"/>
    <mergeCell ref="B39:B44"/>
    <mergeCell ref="C39:C44"/>
    <mergeCell ref="D39:I39"/>
    <mergeCell ref="D40:E40"/>
    <mergeCell ref="D41:E41"/>
    <mergeCell ref="G41:H41"/>
    <mergeCell ref="E44:H44"/>
    <mergeCell ref="A33:A38"/>
    <mergeCell ref="B33:B38"/>
    <mergeCell ref="C33:C38"/>
    <mergeCell ref="D33:I33"/>
    <mergeCell ref="D34:E34"/>
    <mergeCell ref="D35:E35"/>
    <mergeCell ref="G35:H35"/>
    <mergeCell ref="E38:H38"/>
    <mergeCell ref="A27:A32"/>
    <mergeCell ref="B27:B32"/>
    <mergeCell ref="C27:C32"/>
    <mergeCell ref="D27:I27"/>
    <mergeCell ref="D28:E28"/>
    <mergeCell ref="D29:E29"/>
    <mergeCell ref="G29:H29"/>
    <mergeCell ref="E32:H32"/>
    <mergeCell ref="A21:A26"/>
    <mergeCell ref="B21:B26"/>
    <mergeCell ref="C21:C26"/>
    <mergeCell ref="D21:I21"/>
    <mergeCell ref="D22:E22"/>
    <mergeCell ref="D23:E23"/>
    <mergeCell ref="G23:H23"/>
    <mergeCell ref="E26:H26"/>
    <mergeCell ref="A15:A20"/>
    <mergeCell ref="B15:B20"/>
    <mergeCell ref="C15:C20"/>
    <mergeCell ref="D15:I15"/>
    <mergeCell ref="D16:E16"/>
    <mergeCell ref="D17:E17"/>
    <mergeCell ref="G17:H17"/>
    <mergeCell ref="E20:H20"/>
    <mergeCell ref="A9:A14"/>
    <mergeCell ref="B9:B14"/>
    <mergeCell ref="C9:C14"/>
    <mergeCell ref="D9:I9"/>
    <mergeCell ref="D10:E10"/>
    <mergeCell ref="D11:E11"/>
    <mergeCell ref="G11:H11"/>
    <mergeCell ref="E14:H14"/>
    <mergeCell ref="D2:I2"/>
    <mergeCell ref="A3:A8"/>
    <mergeCell ref="B3:B8"/>
    <mergeCell ref="C3:C8"/>
    <mergeCell ref="D3:I3"/>
    <mergeCell ref="D4:E4"/>
    <mergeCell ref="D5:E5"/>
    <mergeCell ref="G5:H5"/>
    <mergeCell ref="E8:H8"/>
  </mergeCells>
  <pageMargins left="0.7" right="0.7" top="0.75" bottom="0.75" header="0.3" footer="0.3"/>
  <pageSetup scale="61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15B4F-780A-42DB-B586-2D0610327D70}">
  <dimension ref="A3:F25"/>
  <sheetViews>
    <sheetView workbookViewId="0"/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3" spans="1:6" ht="18.75" x14ac:dyDescent="0.3">
      <c r="A3" s="139" t="s">
        <v>25</v>
      </c>
      <c r="B3" s="139"/>
      <c r="C3" s="139"/>
      <c r="D3" s="139"/>
      <c r="E3" s="139"/>
      <c r="F3" s="139"/>
    </row>
    <row r="4" spans="1:6" ht="18.75" x14ac:dyDescent="0.3">
      <c r="A4" s="145" t="s">
        <v>36</v>
      </c>
      <c r="B4" s="145"/>
      <c r="C4" s="145"/>
      <c r="D4" s="145"/>
      <c r="E4" s="145"/>
      <c r="F4" s="145"/>
    </row>
    <row r="5" spans="1:6" ht="17.25" x14ac:dyDescent="0.3">
      <c r="A5" s="146" t="s">
        <v>2406</v>
      </c>
      <c r="B5" s="146"/>
      <c r="C5" s="146"/>
      <c r="D5" s="146"/>
      <c r="E5" s="146"/>
      <c r="F5" s="146"/>
    </row>
    <row r="7" spans="1:6" ht="34.5" customHeight="1" x14ac:dyDescent="0.25">
      <c r="A7" s="147" t="s">
        <v>2407</v>
      </c>
      <c r="B7" s="148"/>
      <c r="C7" s="148"/>
      <c r="D7" s="148"/>
      <c r="E7" s="148"/>
      <c r="F7" s="148"/>
    </row>
    <row r="9" spans="1:6" ht="15.75" x14ac:dyDescent="0.25">
      <c r="A9" s="149" t="s">
        <v>2412</v>
      </c>
      <c r="B9" s="149"/>
      <c r="C9" s="149"/>
      <c r="D9" s="149"/>
      <c r="E9" s="149"/>
      <c r="F9" s="149"/>
    </row>
    <row r="10" spans="1:6" ht="36.75" customHeight="1" x14ac:dyDescent="0.25">
      <c r="A10" s="144" t="s">
        <v>2414</v>
      </c>
      <c r="B10" s="144"/>
      <c r="C10" s="144"/>
      <c r="D10" s="144"/>
      <c r="E10" s="144"/>
      <c r="F10" s="144"/>
    </row>
    <row r="12" spans="1:6" ht="30" x14ac:dyDescent="0.25">
      <c r="A12" s="24" t="s">
        <v>26</v>
      </c>
      <c r="B12" s="24" t="s">
        <v>27</v>
      </c>
      <c r="C12" s="25" t="s">
        <v>28</v>
      </c>
      <c r="D12" s="23">
        <f>SUM(D13:D14)</f>
        <v>87</v>
      </c>
      <c r="E12" s="25" t="s">
        <v>29</v>
      </c>
      <c r="F12" s="23">
        <f>SUM(F13:F14)</f>
        <v>13</v>
      </c>
    </row>
    <row r="13" spans="1:6" ht="15" customHeight="1" x14ac:dyDescent="0.25">
      <c r="A13" s="140">
        <v>100</v>
      </c>
      <c r="B13" s="142">
        <f>SUM(D12+F12+F15)</f>
        <v>101</v>
      </c>
      <c r="C13" s="26" t="s">
        <v>30</v>
      </c>
      <c r="D13" s="1">
        <v>22</v>
      </c>
      <c r="E13" s="26" t="s">
        <v>30</v>
      </c>
      <c r="F13" s="1">
        <v>7</v>
      </c>
    </row>
    <row r="14" spans="1:6" ht="15" customHeight="1" x14ac:dyDescent="0.25">
      <c r="A14" s="141"/>
      <c r="B14" s="143"/>
      <c r="C14" s="26" t="s">
        <v>31</v>
      </c>
      <c r="D14" s="1">
        <v>65</v>
      </c>
      <c r="E14" s="26" t="s">
        <v>31</v>
      </c>
      <c r="F14" s="1">
        <v>6</v>
      </c>
    </row>
    <row r="15" spans="1:6" ht="15.75" customHeight="1" x14ac:dyDescent="0.25">
      <c r="A15" s="7"/>
      <c r="C15" s="42"/>
      <c r="D15" s="150" t="s">
        <v>45</v>
      </c>
      <c r="E15" s="151"/>
      <c r="F15" s="46">
        <v>1</v>
      </c>
    </row>
    <row r="16" spans="1:6" ht="15.75" customHeight="1" x14ac:dyDescent="0.25">
      <c r="A16" s="7"/>
      <c r="D16" s="29"/>
      <c r="E16" s="28"/>
      <c r="F16" s="29"/>
    </row>
    <row r="17" spans="1:6" ht="15" customHeight="1" x14ac:dyDescent="0.25">
      <c r="D17" s="138" t="s">
        <v>37</v>
      </c>
      <c r="E17" s="138"/>
      <c r="F17" s="29">
        <v>0</v>
      </c>
    </row>
    <row r="19" spans="1:6" x14ac:dyDescent="0.25">
      <c r="B19" s="27" t="s">
        <v>33</v>
      </c>
      <c r="C19" s="27" t="s">
        <v>34</v>
      </c>
      <c r="D19" s="27" t="s">
        <v>35</v>
      </c>
      <c r="E19" s="27" t="s">
        <v>47</v>
      </c>
      <c r="F19" s="27" t="s">
        <v>2405</v>
      </c>
    </row>
    <row r="20" spans="1:6" ht="30" x14ac:dyDescent="0.25">
      <c r="A20" s="76" t="s">
        <v>32</v>
      </c>
      <c r="B20" s="48">
        <v>598518</v>
      </c>
      <c r="C20" s="48">
        <v>598618</v>
      </c>
      <c r="D20" s="1">
        <v>0</v>
      </c>
      <c r="E20" s="1">
        <v>0</v>
      </c>
      <c r="F20" s="1">
        <v>598584</v>
      </c>
    </row>
    <row r="21" spans="1:6" x14ac:dyDescent="0.25">
      <c r="A21" s="47"/>
      <c r="B21" s="49"/>
      <c r="C21" s="49"/>
      <c r="D21" s="3"/>
      <c r="E21" s="3"/>
    </row>
    <row r="22" spans="1:6" x14ac:dyDescent="0.25">
      <c r="A22" s="47"/>
      <c r="B22" s="48"/>
      <c r="C22" s="48"/>
      <c r="D22" s="3"/>
      <c r="E22" s="3"/>
    </row>
    <row r="23" spans="1:6" x14ac:dyDescent="0.25">
      <c r="A23" s="47"/>
      <c r="B23" s="48"/>
      <c r="C23" s="48"/>
      <c r="D23" s="3"/>
      <c r="E23" s="3"/>
    </row>
    <row r="24" spans="1:6" x14ac:dyDescent="0.25">
      <c r="A24" s="47"/>
      <c r="B24" s="48"/>
      <c r="C24" s="48"/>
      <c r="D24" s="3"/>
      <c r="E24" s="3"/>
    </row>
    <row r="25" spans="1:6" x14ac:dyDescent="0.25">
      <c r="A25" s="47"/>
      <c r="B25" s="48"/>
      <c r="C25" s="48"/>
      <c r="D25" s="3"/>
      <c r="E25" s="3"/>
    </row>
  </sheetData>
  <mergeCells count="10">
    <mergeCell ref="A13:A14"/>
    <mergeCell ref="B13:B14"/>
    <mergeCell ref="D15:E15"/>
    <mergeCell ref="D17:E17"/>
    <mergeCell ref="A3:F3"/>
    <mergeCell ref="A4:F4"/>
    <mergeCell ref="A5:F5"/>
    <mergeCell ref="A7:F7"/>
    <mergeCell ref="A9:F9"/>
    <mergeCell ref="A10:F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125" orientation="landscape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D4EE2-38C5-4ED3-9A38-B57EC303FE41}">
  <sheetPr filterMode="1"/>
  <dimension ref="A1:Q1048100"/>
  <sheetViews>
    <sheetView workbookViewId="0"/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22.28515625" customWidth="1"/>
    <col min="4" max="4" width="26.7109375" customWidth="1"/>
    <col min="5" max="5" width="14.5703125" style="3" customWidth="1"/>
    <col min="6" max="6" width="14.85546875" customWidth="1"/>
    <col min="7" max="7" width="14.5703125" customWidth="1"/>
    <col min="8" max="8" width="9.5703125" style="1" bestFit="1" customWidth="1"/>
    <col min="9" max="9" width="5.7109375" style="1" bestFit="1" customWidth="1"/>
    <col min="10" max="10" width="15.42578125" style="2" customWidth="1"/>
    <col min="11" max="11" width="7.7109375" style="1" bestFit="1" customWidth="1"/>
    <col min="12" max="12" width="7.5703125" style="1" bestFit="1" customWidth="1"/>
    <col min="13" max="13" width="6.5703125" style="1" bestFit="1" customWidth="1"/>
    <col min="14" max="14" width="7.7109375" style="1" bestFit="1" customWidth="1"/>
    <col min="15" max="15" width="6.5703125" style="1" bestFit="1" customWidth="1"/>
    <col min="16" max="16" width="6.140625" style="1" customWidth="1"/>
    <col min="17" max="17" width="10.140625" style="1" customWidth="1"/>
  </cols>
  <sheetData>
    <row r="1" spans="1:17" ht="21" x14ac:dyDescent="0.35">
      <c r="B1" s="153" t="s">
        <v>0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</row>
    <row r="2" spans="1:17" ht="18.75" x14ac:dyDescent="0.3">
      <c r="B2" s="139" t="s">
        <v>11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4" spans="1:17" ht="15.75" customHeight="1" x14ac:dyDescent="0.25">
      <c r="A4" s="6" t="s">
        <v>38</v>
      </c>
      <c r="B4" s="7"/>
      <c r="C4" s="8" t="s">
        <v>16</v>
      </c>
      <c r="D4" s="154">
        <v>45195</v>
      </c>
      <c r="E4" s="154"/>
      <c r="F4" s="156" t="s">
        <v>20</v>
      </c>
      <c r="G4" s="155">
        <v>100</v>
      </c>
      <c r="H4" s="31"/>
      <c r="I4" s="31"/>
      <c r="J4" s="148" t="s">
        <v>21</v>
      </c>
      <c r="K4" s="152">
        <f>N4+Q4+Q7</f>
        <v>101</v>
      </c>
      <c r="L4" s="149" t="s">
        <v>22</v>
      </c>
      <c r="M4" s="149"/>
      <c r="N4" s="36">
        <f>SUM(M5:M6)</f>
        <v>87</v>
      </c>
      <c r="O4" s="149" t="s">
        <v>23</v>
      </c>
      <c r="P4" s="149"/>
      <c r="Q4" s="36">
        <f>SUBTOTAL(9,P5:P6)</f>
        <v>13</v>
      </c>
    </row>
    <row r="5" spans="1:17" ht="15.75" customHeight="1" x14ac:dyDescent="0.25">
      <c r="C5" s="20" t="s">
        <v>17</v>
      </c>
      <c r="D5" s="43" t="s">
        <v>2413</v>
      </c>
      <c r="F5" s="156"/>
      <c r="G5" s="155"/>
      <c r="H5" s="31"/>
      <c r="I5" s="31"/>
      <c r="J5" s="148"/>
      <c r="K5" s="152"/>
      <c r="L5" s="9" t="s">
        <v>19</v>
      </c>
      <c r="M5" s="1">
        <v>22</v>
      </c>
      <c r="O5" s="9" t="s">
        <v>19</v>
      </c>
      <c r="P5" s="1">
        <v>7</v>
      </c>
    </row>
    <row r="6" spans="1:17" ht="15" customHeight="1" x14ac:dyDescent="0.25">
      <c r="D6" s="43"/>
      <c r="L6" s="9" t="s">
        <v>18</v>
      </c>
      <c r="M6" s="1">
        <v>65</v>
      </c>
      <c r="N6" s="4"/>
      <c r="O6" s="9" t="s">
        <v>18</v>
      </c>
      <c r="P6" s="1">
        <v>6</v>
      </c>
    </row>
    <row r="7" spans="1:17" ht="15" customHeight="1" x14ac:dyDescent="0.25">
      <c r="C7" s="41"/>
      <c r="D7" s="41"/>
      <c r="E7" s="41"/>
      <c r="F7" s="41"/>
      <c r="G7" s="41"/>
      <c r="J7" s="42" t="s">
        <v>46</v>
      </c>
      <c r="K7" s="36">
        <v>0</v>
      </c>
      <c r="M7" s="157" t="s">
        <v>45</v>
      </c>
      <c r="N7" s="157"/>
      <c r="O7" s="157"/>
      <c r="P7" s="157"/>
      <c r="Q7" s="36">
        <v>1</v>
      </c>
    </row>
    <row r="8" spans="1:17" s="5" customFormat="1" ht="18.75" x14ac:dyDescent="0.3">
      <c r="A8" s="158" t="s">
        <v>44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</row>
    <row r="9" spans="1:17" ht="15" customHeight="1" x14ac:dyDescent="0.25">
      <c r="A9" s="159" t="s">
        <v>15</v>
      </c>
      <c r="B9" s="159" t="s">
        <v>5</v>
      </c>
      <c r="C9" s="160" t="s">
        <v>14</v>
      </c>
      <c r="D9" s="160"/>
      <c r="E9" s="160"/>
      <c r="F9" s="163" t="s">
        <v>13</v>
      </c>
      <c r="G9" s="164"/>
      <c r="H9" s="164"/>
      <c r="I9" s="164"/>
      <c r="J9" s="165"/>
      <c r="K9" s="161" t="s">
        <v>8</v>
      </c>
      <c r="L9" s="161"/>
      <c r="M9" s="161"/>
      <c r="N9" s="162" t="s">
        <v>7</v>
      </c>
      <c r="O9" s="162"/>
      <c r="P9" s="162"/>
      <c r="Q9" s="159" t="s">
        <v>4</v>
      </c>
    </row>
    <row r="10" spans="1:17" s="4" customFormat="1" ht="27" x14ac:dyDescent="0.25">
      <c r="A10" s="159"/>
      <c r="B10" s="159"/>
      <c r="C10" s="30" t="s">
        <v>12</v>
      </c>
      <c r="D10" s="30" t="s">
        <v>10</v>
      </c>
      <c r="E10" s="30" t="s">
        <v>1</v>
      </c>
      <c r="F10" s="34" t="s">
        <v>12</v>
      </c>
      <c r="G10" s="34" t="s">
        <v>6</v>
      </c>
      <c r="H10" s="35" t="s">
        <v>9</v>
      </c>
      <c r="I10" s="34" t="s">
        <v>3</v>
      </c>
      <c r="J10" s="34" t="s">
        <v>2</v>
      </c>
      <c r="K10" s="33" t="s">
        <v>43</v>
      </c>
      <c r="L10" s="33" t="s">
        <v>41</v>
      </c>
      <c r="M10" s="33" t="s">
        <v>40</v>
      </c>
      <c r="N10" s="32" t="s">
        <v>42</v>
      </c>
      <c r="O10" s="32" t="s">
        <v>41</v>
      </c>
      <c r="P10" s="32" t="s">
        <v>40</v>
      </c>
      <c r="Q10" s="159"/>
    </row>
    <row r="11" spans="1:17" ht="30" hidden="1" x14ac:dyDescent="0.25">
      <c r="A11" s="18">
        <v>1</v>
      </c>
      <c r="B11" s="14">
        <v>598518</v>
      </c>
      <c r="C11" s="15" t="s">
        <v>1531</v>
      </c>
      <c r="D11" s="15" t="s">
        <v>1532</v>
      </c>
      <c r="E11" s="15" t="s">
        <v>75</v>
      </c>
      <c r="F11" s="15" t="s">
        <v>384</v>
      </c>
      <c r="G11" s="15" t="s">
        <v>111</v>
      </c>
      <c r="H11" s="16" t="s">
        <v>8</v>
      </c>
      <c r="I11" s="16" t="s">
        <v>18</v>
      </c>
      <c r="J11" s="15" t="s">
        <v>117</v>
      </c>
      <c r="K11" s="16"/>
      <c r="L11" s="16"/>
      <c r="M11" s="16" t="s">
        <v>118</v>
      </c>
      <c r="N11" s="16"/>
      <c r="O11" s="16"/>
      <c r="P11" s="16"/>
      <c r="Q11" s="16">
        <v>8</v>
      </c>
    </row>
    <row r="12" spans="1:17" ht="30" hidden="1" x14ac:dyDescent="0.25">
      <c r="A12" s="18">
        <v>2</v>
      </c>
      <c r="B12" s="14">
        <v>598519</v>
      </c>
      <c r="C12" s="15" t="s">
        <v>1531</v>
      </c>
      <c r="D12" s="15" t="s">
        <v>1532</v>
      </c>
      <c r="E12" s="15" t="s">
        <v>75</v>
      </c>
      <c r="F12" s="15" t="s">
        <v>212</v>
      </c>
      <c r="G12" s="15" t="s">
        <v>111</v>
      </c>
      <c r="H12" s="16" t="s">
        <v>8</v>
      </c>
      <c r="I12" s="16" t="s">
        <v>18</v>
      </c>
      <c r="J12" s="15" t="s">
        <v>1533</v>
      </c>
      <c r="K12" s="16"/>
      <c r="L12" s="16"/>
      <c r="M12" s="16" t="s">
        <v>118</v>
      </c>
      <c r="N12" s="16"/>
      <c r="O12" s="16"/>
      <c r="P12" s="16"/>
      <c r="Q12" s="16">
        <v>8</v>
      </c>
    </row>
    <row r="13" spans="1:17" ht="30" hidden="1" x14ac:dyDescent="0.25">
      <c r="A13" s="18">
        <v>3</v>
      </c>
      <c r="B13" s="14">
        <v>598520</v>
      </c>
      <c r="C13" s="15" t="s">
        <v>1534</v>
      </c>
      <c r="D13" s="15" t="s">
        <v>1535</v>
      </c>
      <c r="E13" s="15" t="s">
        <v>75</v>
      </c>
      <c r="F13" s="15" t="s">
        <v>104</v>
      </c>
      <c r="G13" s="15" t="s">
        <v>111</v>
      </c>
      <c r="H13" s="16" t="s">
        <v>8</v>
      </c>
      <c r="I13" s="16" t="s">
        <v>18</v>
      </c>
      <c r="J13" s="16" t="s">
        <v>140</v>
      </c>
      <c r="K13" s="16"/>
      <c r="L13" s="16"/>
      <c r="M13" s="16" t="s">
        <v>99</v>
      </c>
      <c r="N13" s="16"/>
      <c r="O13" s="16"/>
      <c r="P13" s="16"/>
      <c r="Q13" s="16">
        <v>1</v>
      </c>
    </row>
    <row r="14" spans="1:17" ht="30" hidden="1" x14ac:dyDescent="0.25">
      <c r="A14" s="18">
        <v>4</v>
      </c>
      <c r="B14" s="14">
        <v>598521</v>
      </c>
      <c r="C14" s="15" t="s">
        <v>1536</v>
      </c>
      <c r="D14" s="15" t="s">
        <v>1537</v>
      </c>
      <c r="E14" s="15" t="s">
        <v>75</v>
      </c>
      <c r="F14" s="15" t="s">
        <v>1538</v>
      </c>
      <c r="G14" s="15" t="s">
        <v>111</v>
      </c>
      <c r="H14" s="16" t="s">
        <v>8</v>
      </c>
      <c r="I14" s="16" t="s">
        <v>19</v>
      </c>
      <c r="J14" s="15" t="s">
        <v>127</v>
      </c>
      <c r="K14" s="16"/>
      <c r="L14" s="16"/>
      <c r="M14" s="16" t="s">
        <v>1539</v>
      </c>
      <c r="N14" s="16"/>
      <c r="O14" s="16"/>
      <c r="P14" s="16"/>
      <c r="Q14" s="16">
        <v>2</v>
      </c>
    </row>
    <row r="15" spans="1:17" ht="30" hidden="1" x14ac:dyDescent="0.25">
      <c r="A15" s="18">
        <v>5</v>
      </c>
      <c r="B15" s="14">
        <v>598522</v>
      </c>
      <c r="C15" s="15" t="s">
        <v>1536</v>
      </c>
      <c r="D15" s="15" t="s">
        <v>1537</v>
      </c>
      <c r="E15" s="15" t="s">
        <v>75</v>
      </c>
      <c r="F15" s="15" t="s">
        <v>226</v>
      </c>
      <c r="G15" s="15" t="s">
        <v>111</v>
      </c>
      <c r="H15" s="16" t="s">
        <v>8</v>
      </c>
      <c r="I15" s="16" t="s">
        <v>18</v>
      </c>
      <c r="J15" s="15" t="s">
        <v>1180</v>
      </c>
      <c r="K15" s="16"/>
      <c r="L15" s="16"/>
      <c r="M15" s="16" t="s">
        <v>1540</v>
      </c>
      <c r="N15" s="16"/>
      <c r="O15" s="16"/>
      <c r="P15" s="16"/>
      <c r="Q15" s="16">
        <v>1</v>
      </c>
    </row>
    <row r="16" spans="1:17" ht="30" hidden="1" x14ac:dyDescent="0.25">
      <c r="A16" s="18">
        <v>6</v>
      </c>
      <c r="B16" s="14">
        <v>598523</v>
      </c>
      <c r="C16" s="15" t="s">
        <v>1541</v>
      </c>
      <c r="D16" s="15" t="s">
        <v>200</v>
      </c>
      <c r="E16" s="15" t="s">
        <v>75</v>
      </c>
      <c r="F16" s="15" t="s">
        <v>1542</v>
      </c>
      <c r="G16" s="15" t="s">
        <v>111</v>
      </c>
      <c r="H16" s="16" t="s">
        <v>8</v>
      </c>
      <c r="I16" s="16" t="s">
        <v>18</v>
      </c>
      <c r="J16" s="15" t="s">
        <v>117</v>
      </c>
      <c r="K16" s="16"/>
      <c r="L16" s="16"/>
      <c r="M16" s="16" t="s">
        <v>99</v>
      </c>
      <c r="N16" s="16"/>
      <c r="O16" s="16"/>
      <c r="P16" s="16"/>
      <c r="Q16" s="16">
        <v>2</v>
      </c>
    </row>
    <row r="17" spans="1:17" ht="30" hidden="1" x14ac:dyDescent="0.25">
      <c r="A17" s="18">
        <v>7</v>
      </c>
      <c r="B17" s="14">
        <v>598524</v>
      </c>
      <c r="C17" s="15" t="s">
        <v>1543</v>
      </c>
      <c r="D17" s="15" t="s">
        <v>1537</v>
      </c>
      <c r="E17" s="15" t="s">
        <v>75</v>
      </c>
      <c r="F17" s="15" t="s">
        <v>1544</v>
      </c>
      <c r="G17" s="15" t="s">
        <v>111</v>
      </c>
      <c r="H17" s="16" t="s">
        <v>8</v>
      </c>
      <c r="I17" s="16" t="s">
        <v>18</v>
      </c>
      <c r="J17" s="15" t="s">
        <v>127</v>
      </c>
      <c r="K17" s="16"/>
      <c r="L17" s="16"/>
      <c r="M17" s="16" t="s">
        <v>132</v>
      </c>
      <c r="N17" s="16"/>
      <c r="O17" s="16"/>
      <c r="P17" s="16"/>
      <c r="Q17" s="16">
        <v>1</v>
      </c>
    </row>
    <row r="18" spans="1:17" ht="30" hidden="1" x14ac:dyDescent="0.25">
      <c r="A18" s="18">
        <v>8</v>
      </c>
      <c r="B18" s="14">
        <v>598525</v>
      </c>
      <c r="C18" s="15" t="s">
        <v>1543</v>
      </c>
      <c r="D18" s="15" t="s">
        <v>1537</v>
      </c>
      <c r="E18" s="15" t="s">
        <v>75</v>
      </c>
      <c r="F18" s="15" t="s">
        <v>1307</v>
      </c>
      <c r="G18" s="15" t="s">
        <v>111</v>
      </c>
      <c r="H18" s="16" t="s">
        <v>8</v>
      </c>
      <c r="I18" s="16" t="s">
        <v>18</v>
      </c>
      <c r="J18" s="15" t="s">
        <v>127</v>
      </c>
      <c r="K18" s="16"/>
      <c r="L18" s="16" t="s">
        <v>108</v>
      </c>
      <c r="M18" s="16"/>
      <c r="N18" s="16"/>
      <c r="O18" s="16"/>
      <c r="P18" s="16"/>
      <c r="Q18" s="16">
        <v>1</v>
      </c>
    </row>
    <row r="19" spans="1:17" ht="45" hidden="1" x14ac:dyDescent="0.25">
      <c r="A19" s="18">
        <v>9</v>
      </c>
      <c r="B19" s="14">
        <v>598526</v>
      </c>
      <c r="C19" s="15" t="s">
        <v>1545</v>
      </c>
      <c r="D19" s="15" t="s">
        <v>1546</v>
      </c>
      <c r="E19" s="15" t="s">
        <v>75</v>
      </c>
      <c r="F19" s="15" t="s">
        <v>1451</v>
      </c>
      <c r="G19" s="15" t="s">
        <v>111</v>
      </c>
      <c r="H19" s="16" t="s">
        <v>8</v>
      </c>
      <c r="I19" s="16" t="s">
        <v>18</v>
      </c>
      <c r="J19" s="15" t="s">
        <v>1547</v>
      </c>
      <c r="K19" s="16"/>
      <c r="L19" s="16"/>
      <c r="M19" s="16" t="s">
        <v>248</v>
      </c>
      <c r="N19" s="16"/>
      <c r="O19" s="16"/>
      <c r="P19" s="16"/>
      <c r="Q19" s="16">
        <v>1</v>
      </c>
    </row>
    <row r="20" spans="1:17" ht="30" hidden="1" x14ac:dyDescent="0.25">
      <c r="A20" s="18">
        <v>10</v>
      </c>
      <c r="B20" s="14">
        <v>598527</v>
      </c>
      <c r="C20" s="15" t="s">
        <v>1548</v>
      </c>
      <c r="D20" s="15" t="s">
        <v>200</v>
      </c>
      <c r="E20" s="15" t="s">
        <v>75</v>
      </c>
      <c r="F20" s="15" t="s">
        <v>1549</v>
      </c>
      <c r="G20" s="15" t="s">
        <v>111</v>
      </c>
      <c r="H20" s="16" t="s">
        <v>7</v>
      </c>
      <c r="I20" s="16" t="s">
        <v>19</v>
      </c>
      <c r="J20" s="15" t="s">
        <v>391</v>
      </c>
      <c r="K20" s="16"/>
      <c r="L20" s="16"/>
      <c r="M20" s="16"/>
      <c r="N20" s="16" t="s">
        <v>224</v>
      </c>
      <c r="O20" s="16"/>
      <c r="P20" s="16"/>
      <c r="Q20" s="16">
        <v>1</v>
      </c>
    </row>
    <row r="21" spans="1:17" ht="30" hidden="1" x14ac:dyDescent="0.25">
      <c r="A21" s="18">
        <v>11</v>
      </c>
      <c r="B21" s="14">
        <v>598528</v>
      </c>
      <c r="C21" s="15" t="s">
        <v>1548</v>
      </c>
      <c r="D21" s="15" t="s">
        <v>200</v>
      </c>
      <c r="E21" s="15" t="s">
        <v>75</v>
      </c>
      <c r="F21" s="15" t="s">
        <v>384</v>
      </c>
      <c r="G21" s="15" t="s">
        <v>111</v>
      </c>
      <c r="H21" s="16" t="s">
        <v>8</v>
      </c>
      <c r="I21" s="16" t="s">
        <v>18</v>
      </c>
      <c r="J21" s="15" t="s">
        <v>117</v>
      </c>
      <c r="K21" s="16"/>
      <c r="L21" s="16"/>
      <c r="M21" s="16" t="s">
        <v>248</v>
      </c>
      <c r="N21" s="16"/>
      <c r="O21" s="16"/>
      <c r="P21" s="16"/>
      <c r="Q21" s="16">
        <v>2</v>
      </c>
    </row>
    <row r="22" spans="1:17" ht="30" hidden="1" x14ac:dyDescent="0.25">
      <c r="A22" s="18">
        <v>12</v>
      </c>
      <c r="B22" s="14">
        <v>598529</v>
      </c>
      <c r="C22" s="68" t="s">
        <v>1550</v>
      </c>
      <c r="D22" s="15" t="s">
        <v>1551</v>
      </c>
      <c r="E22" s="15" t="s">
        <v>75</v>
      </c>
      <c r="F22" s="15" t="s">
        <v>1552</v>
      </c>
      <c r="G22" s="15" t="s">
        <v>111</v>
      </c>
      <c r="H22" s="16" t="s">
        <v>8</v>
      </c>
      <c r="I22" s="16" t="s">
        <v>19</v>
      </c>
      <c r="J22" s="15" t="s">
        <v>127</v>
      </c>
      <c r="K22" s="16"/>
      <c r="L22" s="16"/>
      <c r="M22" s="16" t="s">
        <v>1553</v>
      </c>
      <c r="N22" s="16"/>
      <c r="O22" s="16"/>
      <c r="P22" s="16"/>
      <c r="Q22" s="16">
        <v>16</v>
      </c>
    </row>
    <row r="23" spans="1:17" ht="30" hidden="1" x14ac:dyDescent="0.25">
      <c r="A23" s="18">
        <v>13</v>
      </c>
      <c r="B23" s="14">
        <v>598530</v>
      </c>
      <c r="C23" s="68" t="s">
        <v>1550</v>
      </c>
      <c r="D23" s="15" t="s">
        <v>1551</v>
      </c>
      <c r="E23" s="15" t="s">
        <v>75</v>
      </c>
      <c r="F23" s="15" t="s">
        <v>1554</v>
      </c>
      <c r="G23" s="15" t="s">
        <v>111</v>
      </c>
      <c r="H23" s="16" t="s">
        <v>8</v>
      </c>
      <c r="I23" s="16" t="s">
        <v>19</v>
      </c>
      <c r="J23" s="15" t="s">
        <v>127</v>
      </c>
      <c r="K23" s="16"/>
      <c r="L23" s="16"/>
      <c r="M23" s="16" t="s">
        <v>485</v>
      </c>
      <c r="N23" s="16"/>
      <c r="O23" s="16"/>
      <c r="P23" s="16"/>
      <c r="Q23" s="16">
        <v>7</v>
      </c>
    </row>
    <row r="24" spans="1:17" ht="30" x14ac:dyDescent="0.25">
      <c r="A24" s="18">
        <v>14</v>
      </c>
      <c r="B24" s="14">
        <v>598531</v>
      </c>
      <c r="C24" s="68" t="s">
        <v>1555</v>
      </c>
      <c r="D24" s="15" t="s">
        <v>1551</v>
      </c>
      <c r="E24" s="15" t="s">
        <v>75</v>
      </c>
      <c r="F24" s="15" t="s">
        <v>1556</v>
      </c>
      <c r="G24" s="15" t="s">
        <v>111</v>
      </c>
      <c r="H24" s="16" t="s">
        <v>7</v>
      </c>
      <c r="I24" s="16" t="s">
        <v>18</v>
      </c>
      <c r="J24" s="15" t="s">
        <v>127</v>
      </c>
      <c r="K24" s="16"/>
      <c r="L24" s="16"/>
      <c r="M24" s="16"/>
      <c r="N24" s="16"/>
      <c r="O24" s="16"/>
      <c r="P24" s="16" t="s">
        <v>248</v>
      </c>
      <c r="Q24" s="16">
        <v>1</v>
      </c>
    </row>
    <row r="25" spans="1:17" ht="30" x14ac:dyDescent="0.25">
      <c r="A25" s="18">
        <v>15</v>
      </c>
      <c r="B25" s="14">
        <v>598532</v>
      </c>
      <c r="C25" s="68" t="s">
        <v>1555</v>
      </c>
      <c r="D25" s="15" t="s">
        <v>1551</v>
      </c>
      <c r="E25" s="15" t="s">
        <v>75</v>
      </c>
      <c r="F25" s="15" t="s">
        <v>1557</v>
      </c>
      <c r="G25" s="15" t="s">
        <v>111</v>
      </c>
      <c r="H25" s="16" t="s">
        <v>7</v>
      </c>
      <c r="I25" s="16" t="s">
        <v>18</v>
      </c>
      <c r="J25" s="15" t="s">
        <v>127</v>
      </c>
      <c r="K25" s="16"/>
      <c r="L25" s="16"/>
      <c r="M25" s="16"/>
      <c r="N25" s="16"/>
      <c r="O25" s="16"/>
      <c r="P25" s="16" t="s">
        <v>428</v>
      </c>
      <c r="Q25" s="16">
        <v>7</v>
      </c>
    </row>
    <row r="26" spans="1:17" hidden="1" x14ac:dyDescent="0.25">
      <c r="A26" s="18">
        <v>16</v>
      </c>
      <c r="B26" s="14">
        <v>598533</v>
      </c>
      <c r="C26" s="68" t="s">
        <v>1558</v>
      </c>
      <c r="D26" s="15" t="s">
        <v>309</v>
      </c>
      <c r="E26" s="15" t="s">
        <v>75</v>
      </c>
      <c r="F26" s="15" t="s">
        <v>117</v>
      </c>
      <c r="G26" s="15" t="s">
        <v>111</v>
      </c>
      <c r="H26" s="16" t="s">
        <v>8</v>
      </c>
      <c r="I26" s="16" t="s">
        <v>18</v>
      </c>
      <c r="J26" s="15" t="s">
        <v>117</v>
      </c>
      <c r="K26" s="16"/>
      <c r="L26" s="16"/>
      <c r="M26" s="16" t="s">
        <v>118</v>
      </c>
      <c r="N26" s="16"/>
      <c r="O26" s="16"/>
      <c r="P26" s="16"/>
      <c r="Q26" s="16">
        <v>7</v>
      </c>
    </row>
    <row r="27" spans="1:17" hidden="1" x14ac:dyDescent="0.25">
      <c r="A27" s="18">
        <v>17</v>
      </c>
      <c r="B27" s="14">
        <v>598534</v>
      </c>
      <c r="C27" s="68" t="s">
        <v>1559</v>
      </c>
      <c r="D27" s="15" t="s">
        <v>309</v>
      </c>
      <c r="E27" s="15" t="s">
        <v>75</v>
      </c>
      <c r="F27" s="15" t="s">
        <v>127</v>
      </c>
      <c r="G27" s="15" t="s">
        <v>111</v>
      </c>
      <c r="H27" s="16" t="s">
        <v>8</v>
      </c>
      <c r="I27" s="16" t="s">
        <v>18</v>
      </c>
      <c r="J27" s="15" t="s">
        <v>127</v>
      </c>
      <c r="K27" s="16"/>
      <c r="L27" s="16"/>
      <c r="M27" s="16" t="s">
        <v>105</v>
      </c>
      <c r="N27" s="16"/>
      <c r="O27" s="16"/>
      <c r="P27" s="16"/>
      <c r="Q27" s="16">
        <v>2</v>
      </c>
    </row>
    <row r="28" spans="1:17" hidden="1" x14ac:dyDescent="0.25">
      <c r="A28" s="18">
        <v>18</v>
      </c>
      <c r="B28" s="14">
        <v>598535</v>
      </c>
      <c r="C28" s="68" t="s">
        <v>1558</v>
      </c>
      <c r="D28" s="15" t="s">
        <v>309</v>
      </c>
      <c r="E28" s="15" t="s">
        <v>75</v>
      </c>
      <c r="F28" s="15" t="s">
        <v>145</v>
      </c>
      <c r="G28" s="15" t="s">
        <v>111</v>
      </c>
      <c r="H28" s="16" t="s">
        <v>8</v>
      </c>
      <c r="I28" s="16" t="s">
        <v>18</v>
      </c>
      <c r="J28" s="15" t="s">
        <v>270</v>
      </c>
      <c r="K28" s="16"/>
      <c r="L28" s="16"/>
      <c r="M28" s="16" t="s">
        <v>154</v>
      </c>
      <c r="N28" s="16"/>
      <c r="O28" s="16"/>
      <c r="P28" s="16"/>
      <c r="Q28" s="16">
        <v>5</v>
      </c>
    </row>
    <row r="29" spans="1:17" ht="30" hidden="1" x14ac:dyDescent="0.25">
      <c r="A29" s="18">
        <v>19</v>
      </c>
      <c r="B29" s="14">
        <v>598536</v>
      </c>
      <c r="C29" s="68" t="s">
        <v>1560</v>
      </c>
      <c r="D29" s="15" t="s">
        <v>1561</v>
      </c>
      <c r="E29" s="15" t="s">
        <v>75</v>
      </c>
      <c r="F29" s="15" t="s">
        <v>1562</v>
      </c>
      <c r="G29" s="15" t="s">
        <v>111</v>
      </c>
      <c r="H29" s="16" t="s">
        <v>8</v>
      </c>
      <c r="I29" s="16" t="s">
        <v>18</v>
      </c>
      <c r="J29" s="15" t="s">
        <v>350</v>
      </c>
      <c r="K29" s="16"/>
      <c r="L29" s="16"/>
      <c r="M29" s="16" t="s">
        <v>118</v>
      </c>
      <c r="N29" s="16"/>
      <c r="O29" s="16"/>
      <c r="P29" s="16"/>
      <c r="Q29" s="16">
        <v>7</v>
      </c>
    </row>
    <row r="30" spans="1:17" ht="30" hidden="1" x14ac:dyDescent="0.25">
      <c r="A30" s="18">
        <v>20</v>
      </c>
      <c r="B30" s="14">
        <v>598537</v>
      </c>
      <c r="C30" s="68" t="s">
        <v>1563</v>
      </c>
      <c r="D30" s="15" t="s">
        <v>1564</v>
      </c>
      <c r="E30" s="15" t="s">
        <v>75</v>
      </c>
      <c r="F30" s="15" t="s">
        <v>1118</v>
      </c>
      <c r="G30" s="15" t="s">
        <v>111</v>
      </c>
      <c r="H30" s="16" t="s">
        <v>8</v>
      </c>
      <c r="I30" s="16" t="s">
        <v>19</v>
      </c>
      <c r="J30" s="15" t="s">
        <v>117</v>
      </c>
      <c r="K30" s="16"/>
      <c r="L30" s="16"/>
      <c r="M30" s="16" t="s">
        <v>97</v>
      </c>
      <c r="N30" s="16"/>
      <c r="O30" s="16"/>
      <c r="P30" s="16"/>
      <c r="Q30" s="16">
        <v>6</v>
      </c>
    </row>
    <row r="31" spans="1:17" ht="30" hidden="1" x14ac:dyDescent="0.25">
      <c r="A31" s="18">
        <v>21</v>
      </c>
      <c r="B31" s="14">
        <v>598538</v>
      </c>
      <c r="C31" s="68" t="s">
        <v>1563</v>
      </c>
      <c r="D31" s="15" t="s">
        <v>1564</v>
      </c>
      <c r="E31" s="15" t="s">
        <v>75</v>
      </c>
      <c r="F31" s="15" t="s">
        <v>1565</v>
      </c>
      <c r="G31" s="15" t="s">
        <v>111</v>
      </c>
      <c r="H31" s="16" t="s">
        <v>8</v>
      </c>
      <c r="I31" s="16" t="s">
        <v>18</v>
      </c>
      <c r="J31" s="15" t="s">
        <v>270</v>
      </c>
      <c r="K31" s="16"/>
      <c r="L31" s="16"/>
      <c r="M31" s="16" t="s">
        <v>154</v>
      </c>
      <c r="N31" s="16"/>
      <c r="O31" s="16"/>
      <c r="P31" s="16"/>
      <c r="Q31" s="16">
        <v>5</v>
      </c>
    </row>
    <row r="32" spans="1:17" hidden="1" x14ac:dyDescent="0.25">
      <c r="A32" s="18">
        <v>22</v>
      </c>
      <c r="B32" s="14">
        <v>598539</v>
      </c>
      <c r="C32" s="68" t="s">
        <v>1566</v>
      </c>
      <c r="D32" s="15" t="s">
        <v>1564</v>
      </c>
      <c r="E32" s="15" t="s">
        <v>75</v>
      </c>
      <c r="F32" s="15" t="s">
        <v>1567</v>
      </c>
      <c r="G32" s="15" t="s">
        <v>110</v>
      </c>
      <c r="H32" s="16" t="s">
        <v>8</v>
      </c>
      <c r="I32" s="16" t="s">
        <v>18</v>
      </c>
      <c r="J32" s="15" t="s">
        <v>127</v>
      </c>
      <c r="K32" s="16"/>
      <c r="L32" s="16"/>
      <c r="M32" s="16" t="s">
        <v>248</v>
      </c>
      <c r="N32" s="16"/>
      <c r="O32" s="16"/>
      <c r="P32" s="16"/>
      <c r="Q32" s="16">
        <v>1</v>
      </c>
    </row>
    <row r="33" spans="1:17" hidden="1" x14ac:dyDescent="0.25">
      <c r="A33" s="18">
        <v>23</v>
      </c>
      <c r="B33" s="14">
        <v>598540</v>
      </c>
      <c r="C33" s="68" t="s">
        <v>1566</v>
      </c>
      <c r="D33" s="15" t="s">
        <v>1564</v>
      </c>
      <c r="E33" s="15" t="s">
        <v>75</v>
      </c>
      <c r="F33" s="15" t="s">
        <v>135</v>
      </c>
      <c r="G33" s="15" t="s">
        <v>111</v>
      </c>
      <c r="H33" s="16" t="s">
        <v>8</v>
      </c>
      <c r="I33" s="16" t="s">
        <v>19</v>
      </c>
      <c r="J33" s="15" t="s">
        <v>112</v>
      </c>
      <c r="K33" s="16"/>
      <c r="L33" s="16"/>
      <c r="M33" s="16" t="s">
        <v>154</v>
      </c>
      <c r="N33" s="16"/>
      <c r="O33" s="16"/>
      <c r="P33" s="16"/>
      <c r="Q33" s="16">
        <v>5</v>
      </c>
    </row>
    <row r="34" spans="1:17" ht="30" hidden="1" x14ac:dyDescent="0.25">
      <c r="A34" s="18">
        <v>24</v>
      </c>
      <c r="B34" s="14">
        <v>598541</v>
      </c>
      <c r="C34" s="68" t="s">
        <v>1568</v>
      </c>
      <c r="D34" s="15" t="s">
        <v>1569</v>
      </c>
      <c r="E34" s="15" t="s">
        <v>75</v>
      </c>
      <c r="F34" s="15" t="s">
        <v>582</v>
      </c>
      <c r="G34" s="15" t="s">
        <v>1570</v>
      </c>
      <c r="H34" s="16" t="s">
        <v>8</v>
      </c>
      <c r="I34" s="16" t="s">
        <v>19</v>
      </c>
      <c r="J34" s="15" t="s">
        <v>140</v>
      </c>
      <c r="K34" s="16"/>
      <c r="L34" s="16"/>
      <c r="M34" s="16" t="s">
        <v>99</v>
      </c>
      <c r="N34" s="16"/>
      <c r="O34" s="16"/>
      <c r="P34" s="16"/>
      <c r="Q34" s="16">
        <v>1</v>
      </c>
    </row>
    <row r="35" spans="1:17" ht="30" x14ac:dyDescent="0.25">
      <c r="A35" s="18">
        <v>25</v>
      </c>
      <c r="B35" s="14">
        <v>598542</v>
      </c>
      <c r="C35" s="68" t="s">
        <v>1571</v>
      </c>
      <c r="D35" s="15" t="s">
        <v>1572</v>
      </c>
      <c r="E35" s="15" t="s">
        <v>75</v>
      </c>
      <c r="F35" s="15" t="s">
        <v>1324</v>
      </c>
      <c r="G35" s="15" t="s">
        <v>111</v>
      </c>
      <c r="H35" s="16" t="s">
        <v>7</v>
      </c>
      <c r="I35" s="16" t="s">
        <v>18</v>
      </c>
      <c r="J35" s="15" t="s">
        <v>195</v>
      </c>
      <c r="K35" s="16"/>
      <c r="L35" s="16"/>
      <c r="M35" s="16"/>
      <c r="N35" s="16"/>
      <c r="O35" s="16"/>
      <c r="P35" s="16" t="s">
        <v>1573</v>
      </c>
      <c r="Q35" s="16">
        <v>2</v>
      </c>
    </row>
    <row r="36" spans="1:17" hidden="1" x14ac:dyDescent="0.25">
      <c r="A36" s="18">
        <v>26</v>
      </c>
      <c r="B36" s="14">
        <v>598543</v>
      </c>
      <c r="C36" s="68" t="s">
        <v>1574</v>
      </c>
      <c r="D36" s="15" t="s">
        <v>200</v>
      </c>
      <c r="E36" s="15" t="s">
        <v>75</v>
      </c>
      <c r="F36" s="15" t="s">
        <v>1575</v>
      </c>
      <c r="G36" s="15" t="s">
        <v>111</v>
      </c>
      <c r="H36" s="16" t="s">
        <v>8</v>
      </c>
      <c r="I36" s="16" t="s">
        <v>18</v>
      </c>
      <c r="J36" s="15" t="s">
        <v>140</v>
      </c>
      <c r="K36" s="16"/>
      <c r="L36" s="16"/>
      <c r="M36" s="16" t="s">
        <v>99</v>
      </c>
      <c r="N36" s="16"/>
      <c r="O36" s="16"/>
      <c r="P36" s="16"/>
      <c r="Q36" s="16">
        <v>3</v>
      </c>
    </row>
    <row r="37" spans="1:17" hidden="1" x14ac:dyDescent="0.25">
      <c r="A37" s="18">
        <v>27</v>
      </c>
      <c r="B37" s="14">
        <v>598544</v>
      </c>
      <c r="C37" s="68" t="s">
        <v>1574</v>
      </c>
      <c r="D37" s="15" t="s">
        <v>200</v>
      </c>
      <c r="E37" s="15" t="s">
        <v>75</v>
      </c>
      <c r="F37" s="15" t="s">
        <v>103</v>
      </c>
      <c r="G37" s="15" t="s">
        <v>111</v>
      </c>
      <c r="H37" s="16" t="s">
        <v>8</v>
      </c>
      <c r="I37" s="16" t="s">
        <v>18</v>
      </c>
      <c r="J37" s="15" t="s">
        <v>270</v>
      </c>
      <c r="K37" s="16"/>
      <c r="L37" s="16"/>
      <c r="M37" s="16" t="s">
        <v>132</v>
      </c>
      <c r="N37" s="16"/>
      <c r="O37" s="16"/>
      <c r="P37" s="16"/>
      <c r="Q37" s="16">
        <v>4</v>
      </c>
    </row>
    <row r="38" spans="1:17" ht="45" hidden="1" x14ac:dyDescent="0.25">
      <c r="A38" s="18">
        <v>28</v>
      </c>
      <c r="B38" s="14">
        <v>598545</v>
      </c>
      <c r="C38" s="68" t="s">
        <v>1576</v>
      </c>
      <c r="D38" s="15" t="s">
        <v>1577</v>
      </c>
      <c r="E38" s="15" t="s">
        <v>75</v>
      </c>
      <c r="F38" s="15" t="s">
        <v>179</v>
      </c>
      <c r="G38" s="15" t="s">
        <v>111</v>
      </c>
      <c r="H38" s="16" t="s">
        <v>8</v>
      </c>
      <c r="I38" s="16" t="s">
        <v>18</v>
      </c>
      <c r="J38" s="15" t="s">
        <v>1578</v>
      </c>
      <c r="K38" s="16"/>
      <c r="L38" s="16"/>
      <c r="M38" s="16" t="s">
        <v>119</v>
      </c>
      <c r="N38" s="16"/>
      <c r="O38" s="16"/>
      <c r="P38" s="16"/>
      <c r="Q38" s="16">
        <v>7</v>
      </c>
    </row>
    <row r="39" spans="1:17" ht="30" hidden="1" x14ac:dyDescent="0.25">
      <c r="A39" s="18">
        <v>29</v>
      </c>
      <c r="B39" s="14">
        <v>598546</v>
      </c>
      <c r="C39" s="68" t="s">
        <v>1576</v>
      </c>
      <c r="D39" s="15" t="s">
        <v>1577</v>
      </c>
      <c r="E39" s="15" t="s">
        <v>75</v>
      </c>
      <c r="F39" s="15" t="s">
        <v>1579</v>
      </c>
      <c r="G39" s="15" t="s">
        <v>111</v>
      </c>
      <c r="H39" s="16" t="s">
        <v>8</v>
      </c>
      <c r="I39" s="16" t="s">
        <v>18</v>
      </c>
      <c r="J39" s="15" t="s">
        <v>1580</v>
      </c>
      <c r="K39" s="16" t="s">
        <v>172</v>
      </c>
      <c r="L39" s="16"/>
      <c r="M39" s="16"/>
      <c r="N39" s="16"/>
      <c r="O39" s="16"/>
      <c r="P39" s="16"/>
      <c r="Q39" s="16">
        <v>1</v>
      </c>
    </row>
    <row r="40" spans="1:17" ht="30" hidden="1" x14ac:dyDescent="0.25">
      <c r="A40" s="18">
        <v>30</v>
      </c>
      <c r="B40" s="14">
        <v>598547</v>
      </c>
      <c r="C40" s="68" t="s">
        <v>1581</v>
      </c>
      <c r="D40" s="15" t="s">
        <v>356</v>
      </c>
      <c r="E40" s="15" t="s">
        <v>75</v>
      </c>
      <c r="F40" s="15" t="s">
        <v>651</v>
      </c>
      <c r="G40" s="15" t="s">
        <v>1582</v>
      </c>
      <c r="H40" s="16" t="s">
        <v>8</v>
      </c>
      <c r="I40" s="16" t="s">
        <v>18</v>
      </c>
      <c r="J40" s="15" t="s">
        <v>112</v>
      </c>
      <c r="K40" s="16"/>
      <c r="L40" s="16" t="s">
        <v>108</v>
      </c>
      <c r="M40" s="16"/>
      <c r="N40" s="16"/>
      <c r="O40" s="16"/>
      <c r="P40" s="16"/>
      <c r="Q40" s="16">
        <v>1</v>
      </c>
    </row>
    <row r="41" spans="1:17" ht="30" hidden="1" x14ac:dyDescent="0.25">
      <c r="A41" s="18">
        <v>31</v>
      </c>
      <c r="B41" s="14">
        <v>598548</v>
      </c>
      <c r="C41" s="68" t="s">
        <v>1581</v>
      </c>
      <c r="D41" s="15" t="s">
        <v>356</v>
      </c>
      <c r="E41" s="15" t="s">
        <v>75</v>
      </c>
      <c r="F41" s="15" t="s">
        <v>1583</v>
      </c>
      <c r="G41" s="15" t="s">
        <v>152</v>
      </c>
      <c r="H41" s="16" t="s">
        <v>8</v>
      </c>
      <c r="I41" s="16" t="s">
        <v>18</v>
      </c>
      <c r="J41" s="15" t="s">
        <v>1486</v>
      </c>
      <c r="K41" s="16"/>
      <c r="L41" s="16"/>
      <c r="M41" s="16" t="s">
        <v>186</v>
      </c>
      <c r="N41" s="16"/>
      <c r="O41" s="16"/>
      <c r="P41" s="16"/>
      <c r="Q41" s="16">
        <v>10</v>
      </c>
    </row>
    <row r="42" spans="1:17" ht="30" hidden="1" x14ac:dyDescent="0.25">
      <c r="A42" s="18">
        <v>32</v>
      </c>
      <c r="B42" s="14">
        <v>598549</v>
      </c>
      <c r="C42" s="68" t="s">
        <v>1581</v>
      </c>
      <c r="D42" s="15" t="s">
        <v>356</v>
      </c>
      <c r="E42" s="15" t="s">
        <v>75</v>
      </c>
      <c r="F42" s="15" t="s">
        <v>1584</v>
      </c>
      <c r="G42" s="15" t="s">
        <v>1585</v>
      </c>
      <c r="H42" s="16" t="s">
        <v>8</v>
      </c>
      <c r="I42" s="16" t="s">
        <v>18</v>
      </c>
      <c r="J42" s="15" t="s">
        <v>117</v>
      </c>
      <c r="K42" s="16"/>
      <c r="L42" s="16"/>
      <c r="M42" s="16" t="s">
        <v>229</v>
      </c>
      <c r="N42" s="16"/>
      <c r="O42" s="16"/>
      <c r="P42" s="16"/>
      <c r="Q42" s="16">
        <v>14</v>
      </c>
    </row>
    <row r="43" spans="1:17" ht="30" hidden="1" x14ac:dyDescent="0.25">
      <c r="A43" s="18">
        <v>33</v>
      </c>
      <c r="B43" s="14">
        <v>598550</v>
      </c>
      <c r="C43" s="68" t="s">
        <v>1581</v>
      </c>
      <c r="D43" s="15" t="s">
        <v>356</v>
      </c>
      <c r="E43" s="15" t="s">
        <v>75</v>
      </c>
      <c r="F43" s="15" t="s">
        <v>1586</v>
      </c>
      <c r="G43" s="15" t="s">
        <v>201</v>
      </c>
      <c r="H43" s="16" t="s">
        <v>8</v>
      </c>
      <c r="I43" s="16" t="s">
        <v>18</v>
      </c>
      <c r="J43" s="15" t="s">
        <v>117</v>
      </c>
      <c r="K43" s="16"/>
      <c r="L43" s="16"/>
      <c r="M43" s="16" t="s">
        <v>105</v>
      </c>
      <c r="N43" s="16"/>
      <c r="O43" s="16"/>
      <c r="P43" s="16"/>
      <c r="Q43" s="16">
        <v>1</v>
      </c>
    </row>
    <row r="44" spans="1:17" ht="30" hidden="1" x14ac:dyDescent="0.25">
      <c r="A44" s="18">
        <v>34</v>
      </c>
      <c r="B44" s="14">
        <v>598551</v>
      </c>
      <c r="C44" s="68" t="s">
        <v>1587</v>
      </c>
      <c r="D44" s="15" t="s">
        <v>1588</v>
      </c>
      <c r="E44" s="15" t="s">
        <v>75</v>
      </c>
      <c r="F44" s="15" t="s">
        <v>123</v>
      </c>
      <c r="G44" s="15" t="s">
        <v>377</v>
      </c>
      <c r="H44" s="16" t="s">
        <v>8</v>
      </c>
      <c r="I44" s="16" t="s">
        <v>18</v>
      </c>
      <c r="J44" s="15" t="s">
        <v>368</v>
      </c>
      <c r="K44" s="16"/>
      <c r="L44" s="16"/>
      <c r="M44" s="16" t="s">
        <v>119</v>
      </c>
      <c r="N44" s="16"/>
      <c r="O44" s="16"/>
      <c r="P44" s="16"/>
      <c r="Q44" s="16">
        <v>7</v>
      </c>
    </row>
    <row r="45" spans="1:17" ht="30" hidden="1" x14ac:dyDescent="0.25">
      <c r="A45" s="18">
        <v>35</v>
      </c>
      <c r="B45" s="14">
        <v>598552</v>
      </c>
      <c r="C45" s="68" t="s">
        <v>1587</v>
      </c>
      <c r="D45" s="15" t="s">
        <v>1588</v>
      </c>
      <c r="E45" s="15" t="s">
        <v>75</v>
      </c>
      <c r="F45" s="15" t="s">
        <v>1589</v>
      </c>
      <c r="G45" s="15" t="s">
        <v>139</v>
      </c>
      <c r="H45" s="16" t="s">
        <v>8</v>
      </c>
      <c r="I45" s="16" t="s">
        <v>18</v>
      </c>
      <c r="J45" s="15" t="s">
        <v>140</v>
      </c>
      <c r="K45" s="16"/>
      <c r="L45" s="16"/>
      <c r="M45" s="16" t="s">
        <v>99</v>
      </c>
      <c r="N45" s="16"/>
      <c r="O45" s="16"/>
      <c r="P45" s="16"/>
      <c r="Q45" s="16">
        <v>3</v>
      </c>
    </row>
    <row r="46" spans="1:17" ht="45" hidden="1" x14ac:dyDescent="0.25">
      <c r="A46" s="18">
        <v>36</v>
      </c>
      <c r="B46" s="14">
        <v>598553</v>
      </c>
      <c r="C46" s="68" t="s">
        <v>1590</v>
      </c>
      <c r="D46" s="15" t="s">
        <v>1591</v>
      </c>
      <c r="E46" s="15" t="s">
        <v>75</v>
      </c>
      <c r="F46" s="15" t="s">
        <v>103</v>
      </c>
      <c r="G46" s="15" t="s">
        <v>1592</v>
      </c>
      <c r="H46" s="16" t="s">
        <v>8</v>
      </c>
      <c r="I46" s="16" t="s">
        <v>18</v>
      </c>
      <c r="J46" s="15" t="s">
        <v>1593</v>
      </c>
      <c r="K46" s="16" t="s">
        <v>224</v>
      </c>
      <c r="L46" s="16"/>
      <c r="M46" s="16"/>
      <c r="N46" s="16"/>
      <c r="O46" s="16"/>
      <c r="P46" s="16"/>
      <c r="Q46" s="16">
        <v>1</v>
      </c>
    </row>
    <row r="47" spans="1:17" ht="30" hidden="1" x14ac:dyDescent="0.25">
      <c r="A47" s="18">
        <v>37</v>
      </c>
      <c r="B47" s="14">
        <v>598554</v>
      </c>
      <c r="C47" s="68" t="s">
        <v>1594</v>
      </c>
      <c r="D47" s="15" t="s">
        <v>1591</v>
      </c>
      <c r="E47" s="15" t="s">
        <v>75</v>
      </c>
      <c r="F47" s="15" t="s">
        <v>861</v>
      </c>
      <c r="G47" s="15" t="s">
        <v>139</v>
      </c>
      <c r="H47" s="16" t="s">
        <v>8</v>
      </c>
      <c r="I47" s="16" t="s">
        <v>18</v>
      </c>
      <c r="J47" s="15" t="s">
        <v>112</v>
      </c>
      <c r="K47" s="16"/>
      <c r="L47" s="16"/>
      <c r="M47" s="16" t="s">
        <v>118</v>
      </c>
      <c r="N47" s="16"/>
      <c r="O47" s="16"/>
      <c r="P47" s="16"/>
      <c r="Q47" s="16">
        <v>8</v>
      </c>
    </row>
    <row r="48" spans="1:17" ht="30" hidden="1" x14ac:dyDescent="0.25">
      <c r="A48" s="18">
        <v>38</v>
      </c>
      <c r="B48" s="14">
        <v>598555</v>
      </c>
      <c r="C48" s="68" t="s">
        <v>1595</v>
      </c>
      <c r="D48" s="15" t="s">
        <v>1569</v>
      </c>
      <c r="E48" s="15" t="s">
        <v>75</v>
      </c>
      <c r="F48" s="15" t="s">
        <v>1046</v>
      </c>
      <c r="G48" s="15" t="s">
        <v>432</v>
      </c>
      <c r="H48" s="16" t="s">
        <v>8</v>
      </c>
      <c r="I48" s="16" t="s">
        <v>18</v>
      </c>
      <c r="J48" s="15" t="s">
        <v>117</v>
      </c>
      <c r="K48" s="16"/>
      <c r="L48" s="16"/>
      <c r="M48" s="16" t="s">
        <v>154</v>
      </c>
      <c r="N48" s="16"/>
      <c r="O48" s="16"/>
      <c r="P48" s="16"/>
      <c r="Q48" s="16">
        <v>5</v>
      </c>
    </row>
    <row r="49" spans="1:17" ht="30" hidden="1" x14ac:dyDescent="0.25">
      <c r="A49" s="18">
        <v>39</v>
      </c>
      <c r="B49" s="14">
        <v>598556</v>
      </c>
      <c r="C49" s="68" t="s">
        <v>1595</v>
      </c>
      <c r="D49" s="15" t="s">
        <v>1569</v>
      </c>
      <c r="E49" s="15" t="s">
        <v>75</v>
      </c>
      <c r="F49" s="15" t="s">
        <v>189</v>
      </c>
      <c r="G49" s="15" t="s">
        <v>111</v>
      </c>
      <c r="H49" s="16" t="s">
        <v>8</v>
      </c>
      <c r="I49" s="16" t="s">
        <v>18</v>
      </c>
      <c r="J49" s="15" t="s">
        <v>117</v>
      </c>
      <c r="K49" s="16"/>
      <c r="L49" s="16"/>
      <c r="M49" s="16" t="s">
        <v>132</v>
      </c>
      <c r="N49" s="16"/>
      <c r="O49" s="16"/>
      <c r="P49" s="16"/>
      <c r="Q49" s="16">
        <v>4</v>
      </c>
    </row>
    <row r="50" spans="1:17" ht="30" hidden="1" x14ac:dyDescent="0.25">
      <c r="A50" s="18">
        <v>40</v>
      </c>
      <c r="B50" s="14">
        <v>598557</v>
      </c>
      <c r="C50" s="68" t="s">
        <v>1596</v>
      </c>
      <c r="D50" s="15" t="s">
        <v>1569</v>
      </c>
      <c r="E50" s="15" t="s">
        <v>75</v>
      </c>
      <c r="F50" s="15" t="s">
        <v>117</v>
      </c>
      <c r="G50" s="15" t="s">
        <v>111</v>
      </c>
      <c r="H50" s="16" t="s">
        <v>8</v>
      </c>
      <c r="I50" s="16" t="s">
        <v>18</v>
      </c>
      <c r="J50" s="15" t="s">
        <v>117</v>
      </c>
      <c r="K50" s="16"/>
      <c r="L50" s="16"/>
      <c r="M50" s="16" t="s">
        <v>485</v>
      </c>
      <c r="N50" s="16"/>
      <c r="O50" s="16"/>
      <c r="P50" s="16"/>
      <c r="Q50" s="16">
        <v>9</v>
      </c>
    </row>
    <row r="51" spans="1:17" ht="30" hidden="1" x14ac:dyDescent="0.25">
      <c r="A51" s="18">
        <v>41</v>
      </c>
      <c r="B51" s="14">
        <v>598558</v>
      </c>
      <c r="C51" s="68" t="s">
        <v>1596</v>
      </c>
      <c r="D51" s="15" t="s">
        <v>1569</v>
      </c>
      <c r="E51" s="15" t="s">
        <v>75</v>
      </c>
      <c r="F51" s="15" t="s">
        <v>1597</v>
      </c>
      <c r="G51" s="15" t="s">
        <v>111</v>
      </c>
      <c r="H51" s="16" t="s">
        <v>8</v>
      </c>
      <c r="I51" s="16" t="s">
        <v>19</v>
      </c>
      <c r="J51" s="15" t="s">
        <v>127</v>
      </c>
      <c r="K51" s="16"/>
      <c r="L51" s="16"/>
      <c r="M51" s="16" t="s">
        <v>99</v>
      </c>
      <c r="N51" s="16"/>
      <c r="O51" s="16"/>
      <c r="P51" s="16"/>
      <c r="Q51" s="16">
        <v>3</v>
      </c>
    </row>
    <row r="52" spans="1:17" ht="30" hidden="1" x14ac:dyDescent="0.25">
      <c r="A52" s="18">
        <v>42</v>
      </c>
      <c r="B52" s="14">
        <v>598559</v>
      </c>
      <c r="C52" s="68" t="s">
        <v>1598</v>
      </c>
      <c r="D52" s="15" t="s">
        <v>1599</v>
      </c>
      <c r="E52" s="15" t="s">
        <v>75</v>
      </c>
      <c r="F52" s="15" t="s">
        <v>117</v>
      </c>
      <c r="G52" s="15" t="s">
        <v>1600</v>
      </c>
      <c r="H52" s="16" t="s">
        <v>8</v>
      </c>
      <c r="I52" s="16" t="s">
        <v>18</v>
      </c>
      <c r="J52" s="15" t="s">
        <v>117</v>
      </c>
      <c r="K52" s="16"/>
      <c r="L52" s="16"/>
      <c r="M52" s="16" t="s">
        <v>186</v>
      </c>
      <c r="N52" s="16"/>
      <c r="O52" s="16"/>
      <c r="P52" s="16"/>
      <c r="Q52" s="16">
        <v>10</v>
      </c>
    </row>
    <row r="53" spans="1:17" ht="30" hidden="1" x14ac:dyDescent="0.25">
      <c r="A53" s="18">
        <v>43</v>
      </c>
      <c r="B53" s="14">
        <v>598560</v>
      </c>
      <c r="C53" s="68" t="s">
        <v>1601</v>
      </c>
      <c r="D53" s="15" t="s">
        <v>1599</v>
      </c>
      <c r="E53" s="15" t="s">
        <v>75</v>
      </c>
      <c r="F53" s="15" t="s">
        <v>103</v>
      </c>
      <c r="G53" s="15" t="s">
        <v>111</v>
      </c>
      <c r="H53" s="16" t="s">
        <v>8</v>
      </c>
      <c r="I53" s="16" t="s">
        <v>18</v>
      </c>
      <c r="J53" s="15" t="s">
        <v>117</v>
      </c>
      <c r="K53" s="16"/>
      <c r="L53" s="16"/>
      <c r="M53" s="16" t="s">
        <v>1602</v>
      </c>
      <c r="N53" s="16"/>
      <c r="O53" s="16"/>
      <c r="P53" s="16"/>
      <c r="Q53" s="16">
        <v>2</v>
      </c>
    </row>
    <row r="54" spans="1:17" ht="30" hidden="1" x14ac:dyDescent="0.25">
      <c r="A54" s="18">
        <v>44</v>
      </c>
      <c r="B54" s="14">
        <v>598561</v>
      </c>
      <c r="C54" s="68" t="s">
        <v>1603</v>
      </c>
      <c r="D54" s="15" t="s">
        <v>1604</v>
      </c>
      <c r="E54" s="15" t="s">
        <v>75</v>
      </c>
      <c r="F54" s="15" t="s">
        <v>212</v>
      </c>
      <c r="G54" s="15" t="s">
        <v>111</v>
      </c>
      <c r="H54" s="16" t="s">
        <v>8</v>
      </c>
      <c r="I54" s="16" t="s">
        <v>18</v>
      </c>
      <c r="J54" s="15" t="s">
        <v>112</v>
      </c>
      <c r="K54" s="16"/>
      <c r="L54" s="16"/>
      <c r="M54" s="16" t="s">
        <v>99</v>
      </c>
      <c r="N54" s="16"/>
      <c r="O54" s="16"/>
      <c r="P54" s="16"/>
      <c r="Q54" s="16">
        <v>5</v>
      </c>
    </row>
    <row r="55" spans="1:17" ht="30" hidden="1" x14ac:dyDescent="0.25">
      <c r="A55" s="18">
        <v>45</v>
      </c>
      <c r="B55" s="14">
        <v>598562</v>
      </c>
      <c r="C55" s="68" t="s">
        <v>1605</v>
      </c>
      <c r="D55" s="15" t="s">
        <v>1245</v>
      </c>
      <c r="E55" s="15" t="s">
        <v>75</v>
      </c>
      <c r="F55" s="15" t="s">
        <v>1606</v>
      </c>
      <c r="G55" s="15" t="s">
        <v>111</v>
      </c>
      <c r="H55" s="16" t="s">
        <v>8</v>
      </c>
      <c r="I55" s="16" t="s">
        <v>18</v>
      </c>
      <c r="J55" s="15" t="s">
        <v>368</v>
      </c>
      <c r="K55" s="16"/>
      <c r="L55" s="16"/>
      <c r="M55" s="16" t="s">
        <v>248</v>
      </c>
      <c r="N55" s="16"/>
      <c r="O55" s="16"/>
      <c r="P55" s="16"/>
      <c r="Q55" s="16">
        <v>2</v>
      </c>
    </row>
    <row r="56" spans="1:17" ht="30" hidden="1" x14ac:dyDescent="0.25">
      <c r="A56" s="18">
        <v>46</v>
      </c>
      <c r="B56" s="14">
        <v>598563</v>
      </c>
      <c r="C56" s="68" t="s">
        <v>1605</v>
      </c>
      <c r="D56" s="15" t="s">
        <v>1245</v>
      </c>
      <c r="E56" s="15" t="s">
        <v>75</v>
      </c>
      <c r="F56" s="15" t="s">
        <v>1403</v>
      </c>
      <c r="G56" s="15" t="s">
        <v>111</v>
      </c>
      <c r="H56" s="16" t="s">
        <v>8</v>
      </c>
      <c r="I56" s="16" t="s">
        <v>18</v>
      </c>
      <c r="J56" s="15" t="s">
        <v>117</v>
      </c>
      <c r="K56" s="16"/>
      <c r="L56" s="16"/>
      <c r="M56" s="16" t="s">
        <v>1602</v>
      </c>
      <c r="N56" s="16"/>
      <c r="O56" s="16"/>
      <c r="P56" s="16"/>
      <c r="Q56" s="16">
        <v>2</v>
      </c>
    </row>
    <row r="57" spans="1:17" ht="30" hidden="1" x14ac:dyDescent="0.25">
      <c r="A57" s="18">
        <v>47</v>
      </c>
      <c r="B57" s="14">
        <v>598564</v>
      </c>
      <c r="C57" s="68" t="s">
        <v>1607</v>
      </c>
      <c r="D57" s="15" t="s">
        <v>1569</v>
      </c>
      <c r="E57" s="15" t="s">
        <v>75</v>
      </c>
      <c r="F57" s="15" t="s">
        <v>384</v>
      </c>
      <c r="G57" s="15" t="s">
        <v>111</v>
      </c>
      <c r="H57" s="16" t="s">
        <v>8</v>
      </c>
      <c r="I57" s="16" t="s">
        <v>18</v>
      </c>
      <c r="J57" s="15" t="s">
        <v>117</v>
      </c>
      <c r="K57" s="16"/>
      <c r="L57" s="16"/>
      <c r="M57" s="16" t="s">
        <v>248</v>
      </c>
      <c r="N57" s="16"/>
      <c r="O57" s="16"/>
      <c r="P57" s="16"/>
      <c r="Q57" s="16">
        <v>2</v>
      </c>
    </row>
    <row r="58" spans="1:17" ht="30" hidden="1" x14ac:dyDescent="0.25">
      <c r="A58" s="18">
        <v>48</v>
      </c>
      <c r="B58" s="14">
        <v>598565</v>
      </c>
      <c r="C58" s="68" t="s">
        <v>1608</v>
      </c>
      <c r="D58" s="15" t="s">
        <v>1609</v>
      </c>
      <c r="E58" s="15" t="s">
        <v>75</v>
      </c>
      <c r="F58" s="15" t="s">
        <v>1610</v>
      </c>
      <c r="G58" s="15" t="s">
        <v>1611</v>
      </c>
      <c r="H58" s="16" t="s">
        <v>8</v>
      </c>
      <c r="I58" s="16" t="s">
        <v>18</v>
      </c>
      <c r="J58" s="15" t="s">
        <v>117</v>
      </c>
      <c r="K58" s="16"/>
      <c r="L58" s="16"/>
      <c r="M58" s="16" t="s">
        <v>1612</v>
      </c>
      <c r="N58" s="16"/>
      <c r="O58" s="16"/>
      <c r="P58" s="16"/>
      <c r="Q58" s="16">
        <v>1</v>
      </c>
    </row>
    <row r="59" spans="1:17" hidden="1" x14ac:dyDescent="0.25">
      <c r="A59" s="18">
        <v>49</v>
      </c>
      <c r="B59" s="14">
        <v>598566</v>
      </c>
      <c r="C59" s="68" t="s">
        <v>1613</v>
      </c>
      <c r="D59" s="15" t="s">
        <v>1537</v>
      </c>
      <c r="E59" s="15" t="s">
        <v>75</v>
      </c>
      <c r="F59" s="15" t="s">
        <v>370</v>
      </c>
      <c r="G59" s="15" t="s">
        <v>111</v>
      </c>
      <c r="H59" s="16" t="s">
        <v>8</v>
      </c>
      <c r="I59" s="16" t="s">
        <v>18</v>
      </c>
      <c r="J59" s="15" t="s">
        <v>140</v>
      </c>
      <c r="K59" s="16"/>
      <c r="L59" s="16"/>
      <c r="M59" s="16" t="s">
        <v>132</v>
      </c>
      <c r="N59" s="16"/>
      <c r="O59" s="16"/>
      <c r="P59" s="16"/>
      <c r="Q59" s="16">
        <v>2</v>
      </c>
    </row>
    <row r="60" spans="1:17" ht="30" hidden="1" x14ac:dyDescent="0.25">
      <c r="A60" s="18">
        <v>50</v>
      </c>
      <c r="B60" s="14">
        <v>598567</v>
      </c>
      <c r="C60" s="68" t="s">
        <v>1614</v>
      </c>
      <c r="D60" s="15" t="s">
        <v>986</v>
      </c>
      <c r="E60" s="15" t="s">
        <v>75</v>
      </c>
      <c r="F60" s="15" t="s">
        <v>1197</v>
      </c>
      <c r="G60" s="15" t="s">
        <v>111</v>
      </c>
      <c r="H60" s="16" t="s">
        <v>8</v>
      </c>
      <c r="I60" s="16" t="s">
        <v>18</v>
      </c>
      <c r="J60" s="15" t="s">
        <v>140</v>
      </c>
      <c r="K60" s="16"/>
      <c r="L60" s="16"/>
      <c r="M60" s="16" t="s">
        <v>186</v>
      </c>
      <c r="N60" s="16"/>
      <c r="O60" s="16"/>
      <c r="P60" s="16"/>
      <c r="Q60" s="16">
        <v>2</v>
      </c>
    </row>
    <row r="61" spans="1:17" ht="30" hidden="1" x14ac:dyDescent="0.25">
      <c r="A61" s="18">
        <v>51</v>
      </c>
      <c r="B61" s="14">
        <v>598568</v>
      </c>
      <c r="C61" s="68" t="s">
        <v>1614</v>
      </c>
      <c r="D61" s="15" t="s">
        <v>986</v>
      </c>
      <c r="E61" s="15" t="s">
        <v>75</v>
      </c>
      <c r="F61" s="15" t="s">
        <v>1615</v>
      </c>
      <c r="G61" s="15" t="s">
        <v>111</v>
      </c>
      <c r="H61" s="16" t="s">
        <v>8</v>
      </c>
      <c r="I61" s="16" t="s">
        <v>18</v>
      </c>
      <c r="J61" s="15" t="s">
        <v>114</v>
      </c>
      <c r="K61" s="16"/>
      <c r="L61" s="16"/>
      <c r="M61" s="16" t="s">
        <v>118</v>
      </c>
      <c r="N61" s="16"/>
      <c r="O61" s="16"/>
      <c r="P61" s="16"/>
      <c r="Q61" s="16">
        <v>2</v>
      </c>
    </row>
    <row r="62" spans="1:17" ht="30" hidden="1" x14ac:dyDescent="0.25">
      <c r="A62" s="18">
        <v>52</v>
      </c>
      <c r="B62" s="14">
        <v>598569</v>
      </c>
      <c r="C62" s="68" t="s">
        <v>1614</v>
      </c>
      <c r="D62" s="15" t="s">
        <v>986</v>
      </c>
      <c r="E62" s="15" t="s">
        <v>75</v>
      </c>
      <c r="F62" s="15" t="s">
        <v>1616</v>
      </c>
      <c r="G62" s="15" t="s">
        <v>367</v>
      </c>
      <c r="H62" s="16" t="s">
        <v>8</v>
      </c>
      <c r="I62" s="16" t="s">
        <v>18</v>
      </c>
      <c r="J62" s="15" t="s">
        <v>114</v>
      </c>
      <c r="K62" s="16"/>
      <c r="L62" s="16" t="s">
        <v>329</v>
      </c>
      <c r="M62" s="16"/>
      <c r="N62" s="16"/>
      <c r="O62" s="16"/>
      <c r="P62" s="16"/>
      <c r="Q62" s="16">
        <v>1</v>
      </c>
    </row>
    <row r="63" spans="1:17" ht="30" hidden="1" x14ac:dyDescent="0.25">
      <c r="A63" s="18">
        <v>53</v>
      </c>
      <c r="B63" s="14">
        <v>598570</v>
      </c>
      <c r="C63" s="68" t="s">
        <v>1614</v>
      </c>
      <c r="D63" s="15" t="s">
        <v>986</v>
      </c>
      <c r="E63" s="15" t="s">
        <v>75</v>
      </c>
      <c r="F63" s="15" t="s">
        <v>1617</v>
      </c>
      <c r="G63" s="15" t="s">
        <v>111</v>
      </c>
      <c r="H63" s="16" t="s">
        <v>8</v>
      </c>
      <c r="I63" s="16" t="s">
        <v>18</v>
      </c>
      <c r="J63" s="15" t="s">
        <v>127</v>
      </c>
      <c r="K63" s="16"/>
      <c r="L63" s="16" t="s">
        <v>108</v>
      </c>
      <c r="M63" s="16"/>
      <c r="N63" s="16"/>
      <c r="O63" s="16"/>
      <c r="P63" s="16"/>
      <c r="Q63" s="16">
        <v>1</v>
      </c>
    </row>
    <row r="64" spans="1:17" ht="30" hidden="1" x14ac:dyDescent="0.25">
      <c r="A64" s="18">
        <v>54</v>
      </c>
      <c r="B64" s="14">
        <v>598571</v>
      </c>
      <c r="C64" s="68" t="s">
        <v>1618</v>
      </c>
      <c r="D64" s="15" t="s">
        <v>1572</v>
      </c>
      <c r="E64" s="15" t="s">
        <v>75</v>
      </c>
      <c r="F64" s="15" t="s">
        <v>1619</v>
      </c>
      <c r="G64" s="15" t="s">
        <v>1620</v>
      </c>
      <c r="H64" s="16" t="s">
        <v>8</v>
      </c>
      <c r="I64" s="16" t="s">
        <v>19</v>
      </c>
      <c r="J64" s="15" t="s">
        <v>114</v>
      </c>
      <c r="K64" s="16"/>
      <c r="L64" s="16"/>
      <c r="M64" s="16" t="s">
        <v>105</v>
      </c>
      <c r="N64" s="16"/>
      <c r="O64" s="16"/>
      <c r="P64" s="16"/>
      <c r="Q64" s="16">
        <v>2</v>
      </c>
    </row>
    <row r="65" spans="1:17" ht="30" hidden="1" x14ac:dyDescent="0.25">
      <c r="A65" s="18">
        <v>55</v>
      </c>
      <c r="B65" s="14">
        <v>598572</v>
      </c>
      <c r="C65" s="68" t="s">
        <v>1621</v>
      </c>
      <c r="D65" s="15" t="s">
        <v>1532</v>
      </c>
      <c r="E65" s="15" t="s">
        <v>75</v>
      </c>
      <c r="F65" s="15" t="s">
        <v>226</v>
      </c>
      <c r="G65" s="15" t="s">
        <v>111</v>
      </c>
      <c r="H65" s="16" t="s">
        <v>8</v>
      </c>
      <c r="I65" s="16" t="s">
        <v>18</v>
      </c>
      <c r="J65" s="15" t="s">
        <v>1090</v>
      </c>
      <c r="K65" s="16"/>
      <c r="L65" s="16"/>
      <c r="M65" s="16" t="s">
        <v>105</v>
      </c>
      <c r="N65" s="16"/>
      <c r="O65" s="16"/>
      <c r="P65" s="16"/>
      <c r="Q65" s="16">
        <v>3</v>
      </c>
    </row>
    <row r="66" spans="1:17" ht="30" hidden="1" x14ac:dyDescent="0.25">
      <c r="A66" s="18">
        <v>56</v>
      </c>
      <c r="B66" s="14">
        <v>598573</v>
      </c>
      <c r="C66" s="68" t="s">
        <v>1621</v>
      </c>
      <c r="D66" s="15" t="s">
        <v>1532</v>
      </c>
      <c r="E66" s="15" t="s">
        <v>75</v>
      </c>
      <c r="F66" s="15" t="s">
        <v>1622</v>
      </c>
      <c r="G66" s="15" t="s">
        <v>111</v>
      </c>
      <c r="H66" s="16" t="s">
        <v>7</v>
      </c>
      <c r="I66" s="16" t="s">
        <v>19</v>
      </c>
      <c r="J66" s="15" t="s">
        <v>1090</v>
      </c>
      <c r="K66" s="16"/>
      <c r="L66" s="16"/>
      <c r="M66" s="16"/>
      <c r="N66" s="16"/>
      <c r="O66" s="16"/>
      <c r="P66" s="16" t="s">
        <v>105</v>
      </c>
      <c r="Q66" s="16">
        <v>2</v>
      </c>
    </row>
    <row r="67" spans="1:17" hidden="1" x14ac:dyDescent="0.25">
      <c r="A67" s="18">
        <v>57</v>
      </c>
      <c r="B67" s="14">
        <v>598574</v>
      </c>
      <c r="C67" s="68" t="s">
        <v>1623</v>
      </c>
      <c r="D67" s="15" t="s">
        <v>1569</v>
      </c>
      <c r="E67" s="15" t="s">
        <v>75</v>
      </c>
      <c r="F67" s="15" t="s">
        <v>956</v>
      </c>
      <c r="G67" s="15" t="s">
        <v>111</v>
      </c>
      <c r="H67" s="16" t="s">
        <v>8</v>
      </c>
      <c r="I67" s="16" t="s">
        <v>19</v>
      </c>
      <c r="J67" s="15" t="s">
        <v>114</v>
      </c>
      <c r="K67" s="16" t="s">
        <v>222</v>
      </c>
      <c r="L67" s="16"/>
      <c r="M67" s="16"/>
      <c r="N67" s="16"/>
      <c r="O67" s="16"/>
      <c r="P67" s="16"/>
      <c r="Q67" s="16">
        <v>1</v>
      </c>
    </row>
    <row r="68" spans="1:17" ht="30" hidden="1" x14ac:dyDescent="0.25">
      <c r="A68" s="18">
        <v>58</v>
      </c>
      <c r="B68" s="14">
        <v>598575</v>
      </c>
      <c r="C68" s="68" t="s">
        <v>1607</v>
      </c>
      <c r="D68" s="15" t="s">
        <v>1569</v>
      </c>
      <c r="E68" s="15" t="s">
        <v>75</v>
      </c>
      <c r="F68" s="15" t="s">
        <v>1491</v>
      </c>
      <c r="G68" s="15" t="s">
        <v>111</v>
      </c>
      <c r="H68" s="16" t="s">
        <v>8</v>
      </c>
      <c r="I68" s="16" t="s">
        <v>19</v>
      </c>
      <c r="J68" s="15" t="s">
        <v>117</v>
      </c>
      <c r="K68" s="16"/>
      <c r="L68" s="16"/>
      <c r="M68" s="16" t="s">
        <v>1081</v>
      </c>
      <c r="N68" s="16"/>
      <c r="O68" s="16"/>
      <c r="P68" s="16"/>
      <c r="Q68" s="16">
        <v>2</v>
      </c>
    </row>
    <row r="69" spans="1:17" ht="30" hidden="1" x14ac:dyDescent="0.25">
      <c r="A69" s="18">
        <v>59</v>
      </c>
      <c r="B69" s="14">
        <v>598576</v>
      </c>
      <c r="C69" s="68" t="s">
        <v>1596</v>
      </c>
      <c r="D69" s="15" t="s">
        <v>1569</v>
      </c>
      <c r="E69" s="15" t="s">
        <v>75</v>
      </c>
      <c r="F69" s="15" t="s">
        <v>295</v>
      </c>
      <c r="G69" s="15" t="s">
        <v>111</v>
      </c>
      <c r="H69" s="16" t="s">
        <v>8</v>
      </c>
      <c r="I69" s="16" t="s">
        <v>19</v>
      </c>
      <c r="J69" s="15" t="s">
        <v>117</v>
      </c>
      <c r="K69" s="16"/>
      <c r="L69" s="16"/>
      <c r="M69" s="16" t="s">
        <v>1081</v>
      </c>
      <c r="N69" s="16"/>
      <c r="O69" s="16"/>
      <c r="P69" s="16"/>
      <c r="Q69" s="16">
        <v>2</v>
      </c>
    </row>
    <row r="70" spans="1:17" ht="30" hidden="1" x14ac:dyDescent="0.25">
      <c r="A70" s="18">
        <v>60</v>
      </c>
      <c r="B70" s="14">
        <v>598577</v>
      </c>
      <c r="C70" s="68" t="s">
        <v>1624</v>
      </c>
      <c r="D70" s="15" t="s">
        <v>1625</v>
      </c>
      <c r="E70" s="15" t="s">
        <v>75</v>
      </c>
      <c r="F70" s="15" t="s">
        <v>140</v>
      </c>
      <c r="G70" s="15" t="s">
        <v>111</v>
      </c>
      <c r="H70" s="16" t="s">
        <v>8</v>
      </c>
      <c r="I70" s="16" t="s">
        <v>18</v>
      </c>
      <c r="J70" s="15" t="s">
        <v>140</v>
      </c>
      <c r="K70" s="16"/>
      <c r="L70" s="16"/>
      <c r="M70" s="16" t="s">
        <v>97</v>
      </c>
      <c r="N70" s="16"/>
      <c r="O70" s="16"/>
      <c r="P70" s="16"/>
      <c r="Q70" s="16">
        <v>6</v>
      </c>
    </row>
    <row r="71" spans="1:17" ht="30" hidden="1" x14ac:dyDescent="0.25">
      <c r="A71" s="18">
        <v>61</v>
      </c>
      <c r="B71" s="14">
        <v>598578</v>
      </c>
      <c r="C71" s="68" t="s">
        <v>1624</v>
      </c>
      <c r="D71" s="15" t="s">
        <v>1625</v>
      </c>
      <c r="E71" s="15" t="s">
        <v>75</v>
      </c>
      <c r="F71" s="15" t="s">
        <v>456</v>
      </c>
      <c r="G71" s="15" t="s">
        <v>111</v>
      </c>
      <c r="H71" s="16" t="s">
        <v>8</v>
      </c>
      <c r="I71" s="16" t="s">
        <v>18</v>
      </c>
      <c r="J71" s="15" t="s">
        <v>450</v>
      </c>
      <c r="K71" s="16"/>
      <c r="L71" s="16"/>
      <c r="M71" s="16" t="s">
        <v>105</v>
      </c>
      <c r="N71" s="16"/>
      <c r="O71" s="16"/>
      <c r="P71" s="16"/>
      <c r="Q71" s="16">
        <v>2</v>
      </c>
    </row>
    <row r="72" spans="1:17" ht="30" hidden="1" x14ac:dyDescent="0.25">
      <c r="A72" s="18">
        <v>62</v>
      </c>
      <c r="B72" s="14">
        <v>598579</v>
      </c>
      <c r="C72" s="68" t="s">
        <v>1624</v>
      </c>
      <c r="D72" s="15" t="s">
        <v>1625</v>
      </c>
      <c r="E72" s="15" t="s">
        <v>75</v>
      </c>
      <c r="F72" s="15" t="s">
        <v>1626</v>
      </c>
      <c r="G72" s="15" t="s">
        <v>111</v>
      </c>
      <c r="H72" s="16" t="s">
        <v>8</v>
      </c>
      <c r="I72" s="16" t="s">
        <v>19</v>
      </c>
      <c r="J72" s="15" t="s">
        <v>145</v>
      </c>
      <c r="K72" s="16"/>
      <c r="L72" s="16" t="s">
        <v>108</v>
      </c>
      <c r="M72" s="16"/>
      <c r="N72" s="16"/>
      <c r="O72" s="16"/>
      <c r="P72" s="16"/>
      <c r="Q72" s="16">
        <v>1</v>
      </c>
    </row>
    <row r="73" spans="1:17" ht="30" x14ac:dyDescent="0.25">
      <c r="A73" s="18">
        <v>63</v>
      </c>
      <c r="B73" s="14">
        <v>598580</v>
      </c>
      <c r="C73" s="68" t="s">
        <v>1624</v>
      </c>
      <c r="D73" s="15" t="s">
        <v>1625</v>
      </c>
      <c r="E73" s="15" t="s">
        <v>75</v>
      </c>
      <c r="F73" s="15" t="s">
        <v>1627</v>
      </c>
      <c r="G73" s="15" t="s">
        <v>111</v>
      </c>
      <c r="H73" s="16" t="s">
        <v>7</v>
      </c>
      <c r="I73" s="16" t="s">
        <v>18</v>
      </c>
      <c r="J73" s="15" t="s">
        <v>1628</v>
      </c>
      <c r="K73" s="16"/>
      <c r="L73" s="16"/>
      <c r="M73" s="16"/>
      <c r="N73" s="16" t="s">
        <v>224</v>
      </c>
      <c r="O73" s="16"/>
      <c r="P73" s="16"/>
      <c r="Q73" s="16">
        <v>1</v>
      </c>
    </row>
    <row r="74" spans="1:17" ht="30" hidden="1" x14ac:dyDescent="0.25">
      <c r="A74" s="18">
        <v>64</v>
      </c>
      <c r="B74" s="14">
        <v>598581</v>
      </c>
      <c r="C74" s="68" t="s">
        <v>1624</v>
      </c>
      <c r="D74" s="15" t="s">
        <v>1625</v>
      </c>
      <c r="E74" s="15" t="s">
        <v>75</v>
      </c>
      <c r="F74" s="15" t="s">
        <v>1629</v>
      </c>
      <c r="G74" s="15" t="s">
        <v>111</v>
      </c>
      <c r="H74" s="16" t="s">
        <v>7</v>
      </c>
      <c r="I74" s="16" t="s">
        <v>19</v>
      </c>
      <c r="J74" s="15" t="s">
        <v>114</v>
      </c>
      <c r="K74" s="16"/>
      <c r="L74" s="16"/>
      <c r="M74" s="16"/>
      <c r="N74" s="16"/>
      <c r="O74" s="16" t="s">
        <v>108</v>
      </c>
      <c r="P74" s="16"/>
      <c r="Q74" s="16">
        <v>2</v>
      </c>
    </row>
    <row r="75" spans="1:17" ht="30" hidden="1" x14ac:dyDescent="0.25">
      <c r="A75" s="18">
        <v>65</v>
      </c>
      <c r="B75" s="14">
        <v>598582</v>
      </c>
      <c r="C75" s="68" t="s">
        <v>1630</v>
      </c>
      <c r="D75" s="15" t="s">
        <v>1631</v>
      </c>
      <c r="E75" s="15" t="s">
        <v>75</v>
      </c>
      <c r="F75" s="15" t="s">
        <v>212</v>
      </c>
      <c r="G75" s="15" t="s">
        <v>111</v>
      </c>
      <c r="H75" s="16" t="s">
        <v>8</v>
      </c>
      <c r="I75" s="16" t="s">
        <v>18</v>
      </c>
      <c r="J75" s="15" t="s">
        <v>127</v>
      </c>
      <c r="K75" s="16"/>
      <c r="L75" s="16"/>
      <c r="M75" s="16" t="s">
        <v>97</v>
      </c>
      <c r="N75" s="16"/>
      <c r="O75" s="16"/>
      <c r="P75" s="16"/>
      <c r="Q75" s="16">
        <v>6</v>
      </c>
    </row>
    <row r="76" spans="1:17" ht="30" hidden="1" x14ac:dyDescent="0.25">
      <c r="A76" s="18">
        <v>66</v>
      </c>
      <c r="B76" s="14">
        <v>598583</v>
      </c>
      <c r="C76" s="68" t="s">
        <v>1632</v>
      </c>
      <c r="D76" s="15" t="s">
        <v>1631</v>
      </c>
      <c r="E76" s="15" t="s">
        <v>75</v>
      </c>
      <c r="F76" s="15" t="s">
        <v>1633</v>
      </c>
      <c r="G76" s="15" t="s">
        <v>367</v>
      </c>
      <c r="H76" s="16" t="s">
        <v>8</v>
      </c>
      <c r="I76" s="16" t="s">
        <v>19</v>
      </c>
      <c r="J76" s="15" t="s">
        <v>112</v>
      </c>
      <c r="K76" s="16"/>
      <c r="L76" s="16"/>
      <c r="M76" s="16" t="s">
        <v>1634</v>
      </c>
      <c r="N76" s="16"/>
      <c r="O76" s="16"/>
      <c r="P76" s="16"/>
      <c r="Q76" s="16">
        <v>2</v>
      </c>
    </row>
    <row r="77" spans="1:17" hidden="1" x14ac:dyDescent="0.25">
      <c r="A77" s="18">
        <v>67</v>
      </c>
      <c r="B77" s="39">
        <v>598584</v>
      </c>
      <c r="C77" s="83" t="s">
        <v>156</v>
      </c>
      <c r="D77" s="15"/>
      <c r="E77" s="15"/>
      <c r="F77" s="15"/>
      <c r="G77" s="15"/>
      <c r="H77" s="16"/>
      <c r="I77" s="16"/>
      <c r="J77" s="15"/>
      <c r="K77" s="16"/>
      <c r="L77" s="16"/>
      <c r="M77" s="16"/>
      <c r="N77" s="16"/>
      <c r="O77" s="16"/>
      <c r="P77" s="16"/>
      <c r="Q77" s="16"/>
    </row>
    <row r="78" spans="1:17" ht="30" x14ac:dyDescent="0.25">
      <c r="A78" s="18">
        <v>68</v>
      </c>
      <c r="B78" s="14">
        <v>598585</v>
      </c>
      <c r="C78" s="68" t="s">
        <v>1632</v>
      </c>
      <c r="D78" s="15" t="s">
        <v>1631</v>
      </c>
      <c r="E78" s="15" t="s">
        <v>75</v>
      </c>
      <c r="F78" s="15" t="s">
        <v>225</v>
      </c>
      <c r="G78" s="15" t="s">
        <v>111</v>
      </c>
      <c r="H78" s="16" t="s">
        <v>7</v>
      </c>
      <c r="I78" s="16" t="s">
        <v>18</v>
      </c>
      <c r="J78" s="15" t="s">
        <v>114</v>
      </c>
      <c r="K78" s="16"/>
      <c r="L78" s="16"/>
      <c r="N78" s="16"/>
      <c r="O78" s="16"/>
      <c r="P78" s="16" t="s">
        <v>132</v>
      </c>
      <c r="Q78" s="16">
        <v>4</v>
      </c>
    </row>
    <row r="79" spans="1:17" ht="30" hidden="1" x14ac:dyDescent="0.25">
      <c r="A79" s="18">
        <v>69</v>
      </c>
      <c r="B79" s="14">
        <v>598586</v>
      </c>
      <c r="C79" s="68" t="s">
        <v>1635</v>
      </c>
      <c r="D79" s="15" t="s">
        <v>1532</v>
      </c>
      <c r="E79" s="15" t="s">
        <v>75</v>
      </c>
      <c r="F79" s="15" t="s">
        <v>1636</v>
      </c>
      <c r="G79" s="15" t="s">
        <v>111</v>
      </c>
      <c r="H79" s="16" t="s">
        <v>8</v>
      </c>
      <c r="I79" s="16" t="s">
        <v>19</v>
      </c>
      <c r="J79" s="15" t="s">
        <v>145</v>
      </c>
      <c r="K79" s="16"/>
      <c r="L79" s="16"/>
      <c r="M79" s="16" t="s">
        <v>186</v>
      </c>
      <c r="N79" s="16"/>
      <c r="O79" s="16"/>
      <c r="P79" s="16"/>
      <c r="Q79" s="16">
        <v>2</v>
      </c>
    </row>
    <row r="80" spans="1:17" ht="30" hidden="1" x14ac:dyDescent="0.25">
      <c r="A80" s="18">
        <v>70</v>
      </c>
      <c r="B80" s="14">
        <v>598587</v>
      </c>
      <c r="C80" s="68" t="s">
        <v>1637</v>
      </c>
      <c r="D80" s="15" t="s">
        <v>210</v>
      </c>
      <c r="E80" s="15" t="s">
        <v>75</v>
      </c>
      <c r="F80" s="15" t="s">
        <v>1638</v>
      </c>
      <c r="G80" s="15" t="s">
        <v>111</v>
      </c>
      <c r="H80" s="16" t="s">
        <v>8</v>
      </c>
      <c r="I80" s="16" t="s">
        <v>19</v>
      </c>
      <c r="J80" s="15" t="s">
        <v>145</v>
      </c>
      <c r="K80" s="16"/>
      <c r="L80" s="16" t="s">
        <v>108</v>
      </c>
      <c r="M80" s="16"/>
      <c r="N80" s="16"/>
      <c r="O80" s="16"/>
      <c r="P80" s="16"/>
      <c r="Q80" s="16">
        <v>2</v>
      </c>
    </row>
    <row r="81" spans="1:17" ht="30" hidden="1" x14ac:dyDescent="0.25">
      <c r="A81" s="18">
        <v>71</v>
      </c>
      <c r="B81" s="14">
        <v>598588</v>
      </c>
      <c r="C81" s="68" t="s">
        <v>1576</v>
      </c>
      <c r="D81" s="15" t="s">
        <v>1577</v>
      </c>
      <c r="E81" s="15" t="s">
        <v>75</v>
      </c>
      <c r="F81" s="15" t="s">
        <v>133</v>
      </c>
      <c r="G81" s="15" t="s">
        <v>111</v>
      </c>
      <c r="H81" s="16" t="s">
        <v>8</v>
      </c>
      <c r="I81" s="16" t="s">
        <v>18</v>
      </c>
      <c r="J81" s="15" t="s">
        <v>368</v>
      </c>
      <c r="K81" s="16"/>
      <c r="L81" s="16"/>
      <c r="M81" s="16" t="s">
        <v>248</v>
      </c>
      <c r="N81" s="16"/>
      <c r="O81" s="16"/>
      <c r="P81" s="16"/>
      <c r="Q81" s="16">
        <v>3</v>
      </c>
    </row>
    <row r="82" spans="1:17" ht="30" hidden="1" x14ac:dyDescent="0.25">
      <c r="A82" s="18">
        <v>72</v>
      </c>
      <c r="B82" s="14">
        <v>598589</v>
      </c>
      <c r="C82" s="68" t="s">
        <v>1639</v>
      </c>
      <c r="D82" s="15" t="s">
        <v>210</v>
      </c>
      <c r="E82" s="15" t="s">
        <v>75</v>
      </c>
      <c r="F82" s="15" t="s">
        <v>1640</v>
      </c>
      <c r="G82" s="15" t="s">
        <v>111</v>
      </c>
      <c r="H82" s="16" t="s">
        <v>8</v>
      </c>
      <c r="I82" s="16" t="s">
        <v>18</v>
      </c>
      <c r="J82" s="15" t="s">
        <v>112</v>
      </c>
      <c r="K82" s="16"/>
      <c r="L82" s="16"/>
      <c r="M82" s="16" t="s">
        <v>105</v>
      </c>
      <c r="N82" s="16"/>
      <c r="O82" s="16"/>
      <c r="P82" s="16"/>
      <c r="Q82" s="16">
        <v>2</v>
      </c>
    </row>
    <row r="83" spans="1:17" ht="30" hidden="1" x14ac:dyDescent="0.25">
      <c r="A83" s="18">
        <v>73</v>
      </c>
      <c r="B83" s="14">
        <v>598590</v>
      </c>
      <c r="C83" s="68" t="s">
        <v>1639</v>
      </c>
      <c r="D83" s="15" t="s">
        <v>210</v>
      </c>
      <c r="E83" s="15" t="s">
        <v>75</v>
      </c>
      <c r="F83" s="15" t="s">
        <v>1641</v>
      </c>
      <c r="G83" s="15" t="s">
        <v>111</v>
      </c>
      <c r="H83" s="16" t="s">
        <v>8</v>
      </c>
      <c r="I83" s="16" t="s">
        <v>19</v>
      </c>
      <c r="J83" s="15" t="s">
        <v>336</v>
      </c>
      <c r="K83" s="16"/>
      <c r="L83" s="16" t="s">
        <v>108</v>
      </c>
      <c r="M83" s="16"/>
      <c r="N83" s="16"/>
      <c r="O83" s="16"/>
      <c r="P83" s="16"/>
      <c r="Q83" s="16">
        <v>2</v>
      </c>
    </row>
    <row r="84" spans="1:17" ht="30" hidden="1" x14ac:dyDescent="0.25">
      <c r="A84" s="18">
        <v>74</v>
      </c>
      <c r="B84" s="14">
        <v>598591</v>
      </c>
      <c r="C84" s="68" t="s">
        <v>1642</v>
      </c>
      <c r="D84" s="15" t="s">
        <v>1604</v>
      </c>
      <c r="E84" s="15" t="s">
        <v>75</v>
      </c>
      <c r="F84" s="15" t="s">
        <v>1643</v>
      </c>
      <c r="G84" s="15" t="s">
        <v>111</v>
      </c>
      <c r="H84" s="16" t="s">
        <v>8</v>
      </c>
      <c r="I84" s="16" t="s">
        <v>18</v>
      </c>
      <c r="J84" s="15" t="s">
        <v>668</v>
      </c>
      <c r="K84" s="16"/>
      <c r="L84" s="16"/>
      <c r="M84" s="16" t="s">
        <v>1644</v>
      </c>
      <c r="N84" s="16"/>
      <c r="O84" s="16"/>
      <c r="P84" s="16"/>
      <c r="Q84" s="16">
        <v>3</v>
      </c>
    </row>
    <row r="85" spans="1:17" ht="30" hidden="1" x14ac:dyDescent="0.25">
      <c r="A85" s="18">
        <v>75</v>
      </c>
      <c r="B85" s="14">
        <v>598592</v>
      </c>
      <c r="C85" s="68" t="s">
        <v>1642</v>
      </c>
      <c r="D85" s="15" t="s">
        <v>1604</v>
      </c>
      <c r="E85" s="15" t="s">
        <v>75</v>
      </c>
      <c r="F85" s="15" t="s">
        <v>528</v>
      </c>
      <c r="G85" s="15" t="s">
        <v>111</v>
      </c>
      <c r="H85" s="16" t="s">
        <v>8</v>
      </c>
      <c r="I85" s="16" t="s">
        <v>19</v>
      </c>
      <c r="J85" s="15" t="s">
        <v>117</v>
      </c>
      <c r="K85" s="16"/>
      <c r="L85" s="16"/>
      <c r="M85" s="16" t="s">
        <v>1645</v>
      </c>
      <c r="N85" s="16"/>
      <c r="O85" s="16"/>
      <c r="P85" s="16"/>
      <c r="Q85" s="16">
        <v>5</v>
      </c>
    </row>
    <row r="86" spans="1:17" ht="30" hidden="1" x14ac:dyDescent="0.25">
      <c r="A86" s="18">
        <v>76</v>
      </c>
      <c r="B86" s="14">
        <v>598593</v>
      </c>
      <c r="C86" s="68" t="s">
        <v>1642</v>
      </c>
      <c r="D86" s="15" t="s">
        <v>1604</v>
      </c>
      <c r="E86" s="15" t="s">
        <v>75</v>
      </c>
      <c r="F86" s="15" t="s">
        <v>1238</v>
      </c>
      <c r="G86" s="15" t="s">
        <v>111</v>
      </c>
      <c r="H86" s="16" t="s">
        <v>8</v>
      </c>
      <c r="I86" s="16" t="s">
        <v>18</v>
      </c>
      <c r="J86" s="15" t="s">
        <v>112</v>
      </c>
      <c r="K86" s="16"/>
      <c r="L86" s="16" t="s">
        <v>108</v>
      </c>
      <c r="M86" s="16"/>
      <c r="N86" s="16"/>
      <c r="O86" s="16"/>
      <c r="P86" s="16"/>
      <c r="Q86" s="16">
        <v>1</v>
      </c>
    </row>
    <row r="87" spans="1:17" ht="30" hidden="1" x14ac:dyDescent="0.25">
      <c r="A87" s="18">
        <v>77</v>
      </c>
      <c r="B87" s="14">
        <v>598594</v>
      </c>
      <c r="C87" s="68" t="s">
        <v>1646</v>
      </c>
      <c r="D87" s="15" t="s">
        <v>1647</v>
      </c>
      <c r="E87" s="15" t="s">
        <v>75</v>
      </c>
      <c r="F87" s="15" t="s">
        <v>1491</v>
      </c>
      <c r="G87" s="15" t="s">
        <v>111</v>
      </c>
      <c r="H87" s="16" t="s">
        <v>8</v>
      </c>
      <c r="I87" s="16" t="s">
        <v>19</v>
      </c>
      <c r="J87" s="15" t="s">
        <v>117</v>
      </c>
      <c r="K87" s="16"/>
      <c r="L87" s="16"/>
      <c r="M87" s="16" t="s">
        <v>154</v>
      </c>
      <c r="N87" s="16"/>
      <c r="O87" s="16"/>
      <c r="P87" s="16"/>
      <c r="Q87" s="16">
        <v>5</v>
      </c>
    </row>
    <row r="88" spans="1:17" ht="30" hidden="1" x14ac:dyDescent="0.25">
      <c r="A88" s="18">
        <v>78</v>
      </c>
      <c r="B88" s="14">
        <v>598595</v>
      </c>
      <c r="C88" s="68" t="s">
        <v>1646</v>
      </c>
      <c r="D88" s="15" t="s">
        <v>1647</v>
      </c>
      <c r="E88" s="15" t="s">
        <v>75</v>
      </c>
      <c r="F88" s="15" t="s">
        <v>140</v>
      </c>
      <c r="G88" s="15" t="s">
        <v>111</v>
      </c>
      <c r="H88" s="16" t="s">
        <v>8</v>
      </c>
      <c r="I88" s="16" t="s">
        <v>18</v>
      </c>
      <c r="J88" s="15" t="s">
        <v>140</v>
      </c>
      <c r="K88" s="16"/>
      <c r="L88" s="16"/>
      <c r="M88" s="16" t="s">
        <v>119</v>
      </c>
      <c r="N88" s="16"/>
      <c r="O88" s="16"/>
      <c r="P88" s="16"/>
      <c r="Q88" s="16">
        <v>7</v>
      </c>
    </row>
    <row r="89" spans="1:17" ht="30" hidden="1" x14ac:dyDescent="0.25">
      <c r="A89" s="18">
        <v>79</v>
      </c>
      <c r="B89" s="14">
        <v>598596</v>
      </c>
      <c r="C89" s="68" t="s">
        <v>1646</v>
      </c>
      <c r="D89" s="15" t="s">
        <v>1647</v>
      </c>
      <c r="E89" s="15" t="s">
        <v>75</v>
      </c>
      <c r="F89" s="15" t="s">
        <v>126</v>
      </c>
      <c r="G89" s="15" t="s">
        <v>111</v>
      </c>
      <c r="H89" s="16" t="s">
        <v>8</v>
      </c>
      <c r="I89" s="16" t="s">
        <v>18</v>
      </c>
      <c r="J89" s="15" t="s">
        <v>1648</v>
      </c>
      <c r="K89" s="16"/>
      <c r="L89" s="16" t="s">
        <v>108</v>
      </c>
      <c r="M89" s="16"/>
      <c r="N89" s="16"/>
      <c r="O89" s="16"/>
      <c r="P89" s="16"/>
      <c r="Q89" s="16">
        <v>1</v>
      </c>
    </row>
    <row r="90" spans="1:17" ht="30" hidden="1" x14ac:dyDescent="0.25">
      <c r="A90" s="18">
        <v>80</v>
      </c>
      <c r="B90" s="14">
        <v>598597</v>
      </c>
      <c r="C90" s="68" t="s">
        <v>1649</v>
      </c>
      <c r="D90" s="15" t="s">
        <v>1650</v>
      </c>
      <c r="E90" s="15" t="s">
        <v>75</v>
      </c>
      <c r="F90" s="15" t="s">
        <v>1651</v>
      </c>
      <c r="G90" s="15" t="s">
        <v>111</v>
      </c>
      <c r="H90" s="16" t="s">
        <v>8</v>
      </c>
      <c r="I90" s="16" t="s">
        <v>18</v>
      </c>
      <c r="J90" s="15" t="s">
        <v>391</v>
      </c>
      <c r="K90" s="16"/>
      <c r="L90" s="16"/>
      <c r="M90" s="16" t="s">
        <v>118</v>
      </c>
      <c r="N90" s="16"/>
      <c r="O90" s="16"/>
      <c r="P90" s="16"/>
      <c r="Q90" s="16">
        <v>8</v>
      </c>
    </row>
    <row r="91" spans="1:17" ht="30" hidden="1" x14ac:dyDescent="0.25">
      <c r="A91" s="18">
        <v>81</v>
      </c>
      <c r="B91" s="14">
        <v>598598</v>
      </c>
      <c r="C91" s="68" t="s">
        <v>1649</v>
      </c>
      <c r="D91" s="15" t="s">
        <v>1650</v>
      </c>
      <c r="E91" s="15" t="s">
        <v>75</v>
      </c>
      <c r="F91" s="15" t="s">
        <v>1652</v>
      </c>
      <c r="G91" s="15" t="s">
        <v>111</v>
      </c>
      <c r="H91" s="16" t="s">
        <v>8</v>
      </c>
      <c r="I91" s="16" t="s">
        <v>18</v>
      </c>
      <c r="J91" s="15" t="s">
        <v>391</v>
      </c>
      <c r="K91" s="16"/>
      <c r="L91" s="16"/>
      <c r="M91" s="16" t="s">
        <v>1653</v>
      </c>
      <c r="N91" s="16"/>
      <c r="O91" s="16"/>
      <c r="P91" s="16"/>
      <c r="Q91" s="16">
        <v>2</v>
      </c>
    </row>
    <row r="92" spans="1:17" ht="30" hidden="1" x14ac:dyDescent="0.25">
      <c r="A92" s="18">
        <v>82</v>
      </c>
      <c r="B92" s="14">
        <v>598599</v>
      </c>
      <c r="C92" s="68" t="s">
        <v>1654</v>
      </c>
      <c r="D92" s="15" t="s">
        <v>1655</v>
      </c>
      <c r="E92" s="15" t="s">
        <v>75</v>
      </c>
      <c r="F92" s="15" t="s">
        <v>287</v>
      </c>
      <c r="G92" s="15" t="s">
        <v>190</v>
      </c>
      <c r="H92" s="16" t="s">
        <v>8</v>
      </c>
      <c r="I92" s="16" t="s">
        <v>18</v>
      </c>
      <c r="J92" s="15" t="s">
        <v>112</v>
      </c>
      <c r="K92" s="16"/>
      <c r="L92" s="16" t="s">
        <v>108</v>
      </c>
      <c r="M92" s="16"/>
      <c r="N92" s="16"/>
      <c r="O92" s="16"/>
      <c r="P92" s="16"/>
      <c r="Q92" s="16">
        <v>2</v>
      </c>
    </row>
    <row r="93" spans="1:17" ht="30" hidden="1" x14ac:dyDescent="0.25">
      <c r="A93" s="18">
        <v>83</v>
      </c>
      <c r="B93" s="14">
        <v>598600</v>
      </c>
      <c r="C93" s="68" t="s">
        <v>1656</v>
      </c>
      <c r="D93" s="15" t="s">
        <v>1657</v>
      </c>
      <c r="E93" s="15" t="s">
        <v>75</v>
      </c>
      <c r="F93" s="15" t="s">
        <v>599</v>
      </c>
      <c r="G93" s="15" t="s">
        <v>111</v>
      </c>
      <c r="H93" s="16" t="s">
        <v>7</v>
      </c>
      <c r="I93" s="16" t="s">
        <v>19</v>
      </c>
      <c r="J93" s="15" t="s">
        <v>195</v>
      </c>
      <c r="K93" s="16"/>
      <c r="L93" s="16"/>
      <c r="M93" s="16"/>
      <c r="N93" s="16"/>
      <c r="O93" s="16" t="s">
        <v>108</v>
      </c>
      <c r="P93" s="16"/>
      <c r="Q93" s="16">
        <v>1</v>
      </c>
    </row>
    <row r="94" spans="1:17" ht="30" hidden="1" x14ac:dyDescent="0.25">
      <c r="A94" s="18">
        <v>84</v>
      </c>
      <c r="B94" s="14">
        <v>598601</v>
      </c>
      <c r="C94" s="68" t="s">
        <v>1658</v>
      </c>
      <c r="D94" s="15" t="s">
        <v>1564</v>
      </c>
      <c r="E94" s="15" t="s">
        <v>75</v>
      </c>
      <c r="F94" s="15" t="s">
        <v>571</v>
      </c>
      <c r="G94" s="15" t="s">
        <v>111</v>
      </c>
      <c r="H94" s="16" t="s">
        <v>8</v>
      </c>
      <c r="I94" s="16" t="s">
        <v>19</v>
      </c>
      <c r="J94" s="15" t="s">
        <v>117</v>
      </c>
      <c r="K94" s="16"/>
      <c r="L94" s="16"/>
      <c r="M94" s="16" t="s">
        <v>118</v>
      </c>
      <c r="N94" s="16"/>
      <c r="O94" s="16"/>
      <c r="P94" s="16"/>
      <c r="Q94" s="16">
        <v>7</v>
      </c>
    </row>
    <row r="95" spans="1:17" ht="30" hidden="1" x14ac:dyDescent="0.25">
      <c r="A95" s="18">
        <v>85</v>
      </c>
      <c r="B95" s="14">
        <v>598602</v>
      </c>
      <c r="C95" s="68" t="s">
        <v>1658</v>
      </c>
      <c r="D95" s="15" t="s">
        <v>1564</v>
      </c>
      <c r="E95" s="15" t="s">
        <v>75</v>
      </c>
      <c r="F95" s="15" t="s">
        <v>353</v>
      </c>
      <c r="G95" s="15" t="s">
        <v>111</v>
      </c>
      <c r="H95" s="16" t="s">
        <v>8</v>
      </c>
      <c r="I95" s="16" t="s">
        <v>18</v>
      </c>
      <c r="J95" s="15" t="s">
        <v>145</v>
      </c>
      <c r="K95" s="16"/>
      <c r="L95" s="16"/>
      <c r="M95" s="16" t="s">
        <v>1653</v>
      </c>
      <c r="N95" s="16"/>
      <c r="O95" s="16"/>
      <c r="P95" s="16"/>
      <c r="Q95" s="16">
        <v>1</v>
      </c>
    </row>
    <row r="96" spans="1:17" ht="30" hidden="1" x14ac:dyDescent="0.25">
      <c r="A96" s="18">
        <v>86</v>
      </c>
      <c r="B96" s="14">
        <v>598603</v>
      </c>
      <c r="C96" s="68" t="s">
        <v>1658</v>
      </c>
      <c r="D96" s="15" t="s">
        <v>1564</v>
      </c>
      <c r="E96" s="15" t="s">
        <v>75</v>
      </c>
      <c r="F96" s="15" t="s">
        <v>194</v>
      </c>
      <c r="G96" s="15" t="s">
        <v>111</v>
      </c>
      <c r="H96" s="16" t="s">
        <v>7</v>
      </c>
      <c r="I96" s="16" t="s">
        <v>19</v>
      </c>
      <c r="J96" s="15" t="s">
        <v>195</v>
      </c>
      <c r="K96" s="16"/>
      <c r="L96" s="16"/>
      <c r="M96" s="16"/>
      <c r="N96" s="16"/>
      <c r="O96" s="16"/>
      <c r="P96" s="16" t="s">
        <v>119</v>
      </c>
      <c r="Q96" s="16">
        <v>7</v>
      </c>
    </row>
    <row r="97" spans="1:17" ht="30" hidden="1" x14ac:dyDescent="0.25">
      <c r="A97" s="18">
        <v>87</v>
      </c>
      <c r="B97" s="14">
        <v>598604</v>
      </c>
      <c r="C97" s="68" t="s">
        <v>1658</v>
      </c>
      <c r="D97" s="15" t="s">
        <v>1564</v>
      </c>
      <c r="E97" s="15" t="s">
        <v>75</v>
      </c>
      <c r="F97" s="15" t="s">
        <v>1659</v>
      </c>
      <c r="G97" s="15" t="s">
        <v>111</v>
      </c>
      <c r="H97" s="16" t="s">
        <v>7</v>
      </c>
      <c r="I97" s="16" t="s">
        <v>19</v>
      </c>
      <c r="J97" s="15" t="s">
        <v>195</v>
      </c>
      <c r="K97" s="16"/>
      <c r="L97" s="16"/>
      <c r="M97" s="16"/>
      <c r="N97" s="16"/>
      <c r="O97" s="16" t="s">
        <v>329</v>
      </c>
      <c r="P97" s="16"/>
      <c r="Q97" s="16">
        <v>1</v>
      </c>
    </row>
    <row r="98" spans="1:17" ht="30" hidden="1" x14ac:dyDescent="0.25">
      <c r="A98" s="18">
        <v>88</v>
      </c>
      <c r="B98" s="14">
        <v>598605</v>
      </c>
      <c r="C98" s="68" t="s">
        <v>1658</v>
      </c>
      <c r="D98" s="15" t="s">
        <v>1564</v>
      </c>
      <c r="E98" s="15" t="s">
        <v>75</v>
      </c>
      <c r="F98" s="15" t="s">
        <v>197</v>
      </c>
      <c r="G98" s="15" t="s">
        <v>111</v>
      </c>
      <c r="H98" s="16" t="s">
        <v>7</v>
      </c>
      <c r="I98" s="16" t="s">
        <v>19</v>
      </c>
      <c r="J98" s="15" t="s">
        <v>368</v>
      </c>
      <c r="K98" s="16"/>
      <c r="L98" s="16"/>
      <c r="M98" s="16"/>
      <c r="N98" s="16"/>
      <c r="O98" s="16" t="s">
        <v>329</v>
      </c>
      <c r="P98" s="16"/>
      <c r="Q98" s="16"/>
    </row>
    <row r="99" spans="1:17" ht="30" hidden="1" x14ac:dyDescent="0.25">
      <c r="A99" s="18">
        <v>89</v>
      </c>
      <c r="B99" s="14">
        <v>598606</v>
      </c>
      <c r="C99" s="68" t="s">
        <v>1660</v>
      </c>
      <c r="D99" s="15" t="s">
        <v>1661</v>
      </c>
      <c r="E99" s="15" t="s">
        <v>75</v>
      </c>
      <c r="F99" s="15" t="s">
        <v>226</v>
      </c>
      <c r="G99" s="15" t="s">
        <v>111</v>
      </c>
      <c r="H99" s="16" t="s">
        <v>8</v>
      </c>
      <c r="I99" s="16" t="s">
        <v>18</v>
      </c>
      <c r="J99" s="15" t="s">
        <v>127</v>
      </c>
      <c r="K99" s="16"/>
      <c r="L99" s="16"/>
      <c r="M99" s="16" t="s">
        <v>99</v>
      </c>
      <c r="N99" s="16"/>
      <c r="O99" s="16"/>
      <c r="P99" s="16"/>
      <c r="Q99" s="16">
        <v>3</v>
      </c>
    </row>
    <row r="100" spans="1:17" ht="30" hidden="1" x14ac:dyDescent="0.25">
      <c r="A100" s="18">
        <v>90</v>
      </c>
      <c r="B100" s="14">
        <v>598607</v>
      </c>
      <c r="C100" s="68" t="s">
        <v>1662</v>
      </c>
      <c r="D100" s="15" t="s">
        <v>1661</v>
      </c>
      <c r="E100" s="15" t="s">
        <v>75</v>
      </c>
      <c r="F100" s="15" t="s">
        <v>1663</v>
      </c>
      <c r="G100" s="15" t="s">
        <v>111</v>
      </c>
      <c r="H100" s="16" t="s">
        <v>8</v>
      </c>
      <c r="I100" s="16" t="s">
        <v>18</v>
      </c>
      <c r="J100" s="15" t="s">
        <v>127</v>
      </c>
      <c r="K100" s="16"/>
      <c r="L100" s="16"/>
      <c r="M100" s="16" t="s">
        <v>1653</v>
      </c>
      <c r="N100" s="16"/>
      <c r="O100" s="16"/>
      <c r="P100" s="16"/>
      <c r="Q100" s="16">
        <v>2</v>
      </c>
    </row>
    <row r="101" spans="1:17" ht="30" hidden="1" x14ac:dyDescent="0.25">
      <c r="A101" s="18">
        <v>91</v>
      </c>
      <c r="B101" s="14">
        <v>598608</v>
      </c>
      <c r="C101" s="68" t="s">
        <v>1664</v>
      </c>
      <c r="D101" s="15" t="s">
        <v>1661</v>
      </c>
      <c r="E101" s="15" t="s">
        <v>75</v>
      </c>
      <c r="F101" s="15" t="s">
        <v>1665</v>
      </c>
      <c r="G101" s="15" t="s">
        <v>111</v>
      </c>
      <c r="H101" s="16" t="s">
        <v>8</v>
      </c>
      <c r="I101" s="16" t="s">
        <v>19</v>
      </c>
      <c r="J101" s="15" t="s">
        <v>127</v>
      </c>
      <c r="K101" s="16"/>
      <c r="L101" s="16"/>
      <c r="M101" s="16" t="s">
        <v>186</v>
      </c>
      <c r="N101" s="16"/>
      <c r="O101" s="16"/>
      <c r="P101" s="16"/>
      <c r="Q101" s="16">
        <v>10</v>
      </c>
    </row>
    <row r="102" spans="1:17" ht="30" hidden="1" x14ac:dyDescent="0.25">
      <c r="A102" s="18">
        <v>92</v>
      </c>
      <c r="B102" s="14">
        <v>598609</v>
      </c>
      <c r="C102" s="68" t="s">
        <v>1666</v>
      </c>
      <c r="D102" s="15" t="s">
        <v>1661</v>
      </c>
      <c r="E102" s="15" t="s">
        <v>75</v>
      </c>
      <c r="F102" s="15" t="s">
        <v>95</v>
      </c>
      <c r="G102" s="15" t="s">
        <v>111</v>
      </c>
      <c r="H102" s="16" t="s">
        <v>8</v>
      </c>
      <c r="I102" s="16" t="s">
        <v>18</v>
      </c>
      <c r="J102" s="15" t="s">
        <v>117</v>
      </c>
      <c r="K102" s="16"/>
      <c r="L102" s="16"/>
      <c r="M102" s="16" t="s">
        <v>186</v>
      </c>
      <c r="N102" s="16"/>
      <c r="O102" s="16"/>
      <c r="P102" s="16"/>
      <c r="Q102" s="16">
        <v>10</v>
      </c>
    </row>
    <row r="103" spans="1:17" ht="30" hidden="1" x14ac:dyDescent="0.25">
      <c r="A103" s="18">
        <v>93</v>
      </c>
      <c r="B103" s="14">
        <v>598610</v>
      </c>
      <c r="C103" s="68" t="s">
        <v>1667</v>
      </c>
      <c r="D103" s="15" t="s">
        <v>1661</v>
      </c>
      <c r="E103" s="15" t="s">
        <v>75</v>
      </c>
      <c r="F103" s="15" t="s">
        <v>1668</v>
      </c>
      <c r="G103" s="15" t="s">
        <v>377</v>
      </c>
      <c r="H103" s="16" t="s">
        <v>8</v>
      </c>
      <c r="I103" s="16" t="s">
        <v>18</v>
      </c>
      <c r="J103" s="15" t="s">
        <v>1669</v>
      </c>
      <c r="K103" s="16"/>
      <c r="L103" s="16"/>
      <c r="M103" s="16" t="s">
        <v>132</v>
      </c>
      <c r="N103" s="16"/>
      <c r="O103" s="16"/>
      <c r="P103" s="16"/>
      <c r="Q103" s="16">
        <v>4</v>
      </c>
    </row>
    <row r="104" spans="1:17" ht="30" hidden="1" x14ac:dyDescent="0.25">
      <c r="A104" s="18">
        <v>94</v>
      </c>
      <c r="B104" s="14">
        <v>598611</v>
      </c>
      <c r="C104" s="68" t="s">
        <v>1667</v>
      </c>
      <c r="D104" s="15" t="s">
        <v>1661</v>
      </c>
      <c r="E104" s="15" t="s">
        <v>75</v>
      </c>
      <c r="F104" s="15" t="s">
        <v>1670</v>
      </c>
      <c r="G104" s="15" t="s">
        <v>377</v>
      </c>
      <c r="H104" s="16" t="s">
        <v>8</v>
      </c>
      <c r="I104" s="16" t="s">
        <v>18</v>
      </c>
      <c r="J104" s="15" t="s">
        <v>1669</v>
      </c>
      <c r="K104" s="16"/>
      <c r="L104" s="16"/>
      <c r="M104" s="16" t="s">
        <v>132</v>
      </c>
      <c r="N104" s="16"/>
      <c r="O104" s="16"/>
      <c r="P104" s="16"/>
      <c r="Q104" s="16">
        <v>4</v>
      </c>
    </row>
    <row r="105" spans="1:17" ht="30" hidden="1" x14ac:dyDescent="0.25">
      <c r="A105" s="18">
        <v>95</v>
      </c>
      <c r="B105" s="14">
        <v>598612</v>
      </c>
      <c r="C105" s="68" t="s">
        <v>1667</v>
      </c>
      <c r="D105" s="15" t="s">
        <v>1661</v>
      </c>
      <c r="E105" s="15" t="s">
        <v>75</v>
      </c>
      <c r="F105" s="15" t="s">
        <v>1671</v>
      </c>
      <c r="G105" s="15" t="s">
        <v>111</v>
      </c>
      <c r="H105" s="16" t="s">
        <v>8</v>
      </c>
      <c r="I105" s="16" t="s">
        <v>18</v>
      </c>
      <c r="J105" s="15" t="s">
        <v>117</v>
      </c>
      <c r="K105" s="16"/>
      <c r="L105" s="16"/>
      <c r="M105" s="16" t="s">
        <v>119</v>
      </c>
      <c r="N105" s="16"/>
      <c r="O105" s="16"/>
      <c r="P105" s="16"/>
      <c r="Q105" s="16">
        <v>7</v>
      </c>
    </row>
    <row r="106" spans="1:17" ht="30" hidden="1" x14ac:dyDescent="0.25">
      <c r="A106" s="18">
        <v>96</v>
      </c>
      <c r="B106" s="14">
        <v>598613</v>
      </c>
      <c r="C106" s="68" t="s">
        <v>1635</v>
      </c>
      <c r="D106" s="15" t="s">
        <v>1672</v>
      </c>
      <c r="E106" s="15" t="s">
        <v>75</v>
      </c>
      <c r="F106" s="15" t="s">
        <v>661</v>
      </c>
      <c r="G106" s="15" t="s">
        <v>111</v>
      </c>
      <c r="H106" s="16" t="s">
        <v>8</v>
      </c>
      <c r="I106" s="16" t="s">
        <v>19</v>
      </c>
      <c r="J106" s="15" t="s">
        <v>145</v>
      </c>
      <c r="K106" s="16"/>
      <c r="L106" s="16" t="s">
        <v>108</v>
      </c>
      <c r="M106" s="16"/>
      <c r="N106" s="16"/>
      <c r="O106" s="16"/>
      <c r="P106" s="16"/>
      <c r="Q106" s="16">
        <v>2</v>
      </c>
    </row>
    <row r="107" spans="1:17" hidden="1" x14ac:dyDescent="0.25">
      <c r="A107" s="18">
        <v>97</v>
      </c>
      <c r="B107" s="14">
        <v>598614</v>
      </c>
      <c r="C107" s="68" t="s">
        <v>1673</v>
      </c>
      <c r="D107" s="15" t="s">
        <v>200</v>
      </c>
      <c r="E107" s="15" t="s">
        <v>75</v>
      </c>
      <c r="F107" s="15" t="s">
        <v>791</v>
      </c>
      <c r="G107" s="15" t="s">
        <v>111</v>
      </c>
      <c r="H107" s="16" t="s">
        <v>8</v>
      </c>
      <c r="I107" s="16" t="s">
        <v>18</v>
      </c>
      <c r="J107" s="15" t="s">
        <v>114</v>
      </c>
      <c r="K107" s="16"/>
      <c r="L107" s="16"/>
      <c r="M107" s="16" t="s">
        <v>132</v>
      </c>
      <c r="N107" s="16"/>
      <c r="O107" s="16"/>
      <c r="P107" s="16"/>
      <c r="Q107" s="16">
        <v>4</v>
      </c>
    </row>
    <row r="108" spans="1:17" ht="30" hidden="1" x14ac:dyDescent="0.25">
      <c r="A108" s="18">
        <v>98</v>
      </c>
      <c r="B108" s="14">
        <v>598615</v>
      </c>
      <c r="C108" s="68" t="s">
        <v>1674</v>
      </c>
      <c r="D108" s="15" t="s">
        <v>1675</v>
      </c>
      <c r="E108" s="15" t="s">
        <v>75</v>
      </c>
      <c r="F108" s="15" t="s">
        <v>1044</v>
      </c>
      <c r="G108" s="15" t="s">
        <v>139</v>
      </c>
      <c r="H108" s="16" t="s">
        <v>8</v>
      </c>
      <c r="I108" s="16" t="s">
        <v>18</v>
      </c>
      <c r="J108" s="15" t="s">
        <v>140</v>
      </c>
      <c r="K108" s="16"/>
      <c r="L108" s="16"/>
      <c r="M108" s="16" t="s">
        <v>248</v>
      </c>
      <c r="N108" s="16"/>
      <c r="O108" s="16"/>
      <c r="P108" s="16"/>
      <c r="Q108" s="16">
        <v>2</v>
      </c>
    </row>
    <row r="109" spans="1:17" ht="30" hidden="1" x14ac:dyDescent="0.25">
      <c r="A109" s="18">
        <v>99</v>
      </c>
      <c r="B109" s="14">
        <v>598616</v>
      </c>
      <c r="C109" s="68" t="s">
        <v>1676</v>
      </c>
      <c r="D109" s="15" t="s">
        <v>1650</v>
      </c>
      <c r="E109" s="15" t="s">
        <v>75</v>
      </c>
      <c r="F109" s="15" t="s">
        <v>500</v>
      </c>
      <c r="G109" s="15" t="s">
        <v>111</v>
      </c>
      <c r="H109" s="16" t="s">
        <v>8</v>
      </c>
      <c r="I109" s="16" t="s">
        <v>19</v>
      </c>
      <c r="J109" s="15" t="s">
        <v>368</v>
      </c>
      <c r="K109" s="16"/>
      <c r="L109" s="16"/>
      <c r="M109" s="16" t="s">
        <v>99</v>
      </c>
      <c r="N109" s="16"/>
      <c r="O109" s="16"/>
      <c r="P109" s="16"/>
      <c r="Q109" s="16">
        <v>3</v>
      </c>
    </row>
    <row r="110" spans="1:17" ht="30" hidden="1" x14ac:dyDescent="0.25">
      <c r="A110" s="18">
        <v>100</v>
      </c>
      <c r="B110" s="14">
        <v>598617</v>
      </c>
      <c r="C110" s="68" t="s">
        <v>1677</v>
      </c>
      <c r="D110" s="15" t="s">
        <v>1672</v>
      </c>
      <c r="E110" s="15" t="s">
        <v>75</v>
      </c>
      <c r="F110" s="15" t="s">
        <v>1142</v>
      </c>
      <c r="G110" s="15" t="s">
        <v>111</v>
      </c>
      <c r="H110" s="16" t="s">
        <v>8</v>
      </c>
      <c r="I110" s="16" t="s">
        <v>18</v>
      </c>
      <c r="J110" s="15" t="s">
        <v>1678</v>
      </c>
      <c r="K110" s="16"/>
      <c r="L110" s="16"/>
      <c r="M110" s="16" t="s">
        <v>97</v>
      </c>
      <c r="N110" s="16"/>
      <c r="O110" s="16"/>
      <c r="P110" s="16"/>
      <c r="Q110" s="16">
        <v>5</v>
      </c>
    </row>
    <row r="111" spans="1:17" ht="30" x14ac:dyDescent="0.25">
      <c r="A111" s="18">
        <v>101</v>
      </c>
      <c r="B111" s="14">
        <v>598618</v>
      </c>
      <c r="C111" s="68" t="s">
        <v>1677</v>
      </c>
      <c r="D111" s="15" t="s">
        <v>1672</v>
      </c>
      <c r="E111" s="15" t="s">
        <v>75</v>
      </c>
      <c r="F111" s="15" t="s">
        <v>1679</v>
      </c>
      <c r="G111" s="15" t="s">
        <v>111</v>
      </c>
      <c r="H111" s="16" t="s">
        <v>7</v>
      </c>
      <c r="I111" s="16" t="s">
        <v>18</v>
      </c>
      <c r="J111" s="15" t="s">
        <v>117</v>
      </c>
      <c r="K111" s="16"/>
      <c r="L111" s="16"/>
      <c r="M111" s="19"/>
      <c r="N111" s="16"/>
      <c r="O111" s="16"/>
      <c r="P111" s="16" t="s">
        <v>99</v>
      </c>
      <c r="Q111" s="16">
        <v>2</v>
      </c>
    </row>
    <row r="1048100" spans="1:10" s="1" customFormat="1" x14ac:dyDescent="0.25">
      <c r="A1048100"/>
      <c r="C1048100" s="10"/>
      <c r="D1048100" s="11"/>
      <c r="E1048100" s="12"/>
      <c r="F1048100"/>
      <c r="G1048100"/>
      <c r="H1048100" s="13"/>
      <c r="J1048100" s="2"/>
    </row>
  </sheetData>
  <autoFilter ref="A10:Q111" xr:uid="{742D4EE2-38C5-4ED3-9A38-B57EC303FE41}">
    <filterColumn colId="7">
      <filters>
        <filter val="FELINO"/>
      </filters>
    </filterColumn>
    <filterColumn colId="8">
      <filters>
        <filter val="M"/>
      </filters>
    </filterColumn>
  </autoFilter>
  <mergeCells count="18">
    <mergeCell ref="B1:Q1"/>
    <mergeCell ref="B2:Q2"/>
    <mergeCell ref="D4:E4"/>
    <mergeCell ref="F4:F5"/>
    <mergeCell ref="G4:G5"/>
    <mergeCell ref="J4:J5"/>
    <mergeCell ref="K4:K5"/>
    <mergeCell ref="L4:M4"/>
    <mergeCell ref="O4:P4"/>
    <mergeCell ref="M7:P7"/>
    <mergeCell ref="A8:Q8"/>
    <mergeCell ref="A9:A10"/>
    <mergeCell ref="B9:B10"/>
    <mergeCell ref="C9:E9"/>
    <mergeCell ref="F9:J9"/>
    <mergeCell ref="K9:M9"/>
    <mergeCell ref="N9:P9"/>
    <mergeCell ref="Q9:Q10"/>
  </mergeCells>
  <printOptions horizontalCentered="1" verticalCentered="1"/>
  <pageMargins left="0.23622047244094491" right="0.23622047244094491" top="0.27559055118110237" bottom="0.31496062992125984" header="0.31496062992125984" footer="0.31496062992125984"/>
  <pageSetup scale="70" orientation="landscape" horizontalDpi="4294967294" verticalDpi="0" r:id="rId1"/>
  <headerFooter>
    <oddFooter>&amp;L&amp;"-,Negrita"&amp;12RESPONSABLE MÓDULO DE VACUNACIÓN: &amp;"-,Normal"Napoleón Jiménez Trejo&amp;C&amp;"-,Negrita"&amp;12PERSONAL DE APOYO: &amp;"-,Normal"Hugo César Rojo Flores/Karla I. Chávez Nava&amp;R&amp;"-,Negrita"DOSIS DESP.:&amp;"-,Normal"0 
&amp;"-,Negrita"RECIBOS CANC.:&amp;"-,Normal"1</oddFooter>
  </headerFooter>
  <rowBreaks count="4" manualBreakCount="4">
    <brk id="30" max="16" man="1"/>
    <brk id="50" max="16" man="1"/>
    <brk id="70" max="16" man="1"/>
    <brk id="90" max="16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F67A7-A315-4259-A3AC-8AF4736A9BDD}">
  <dimension ref="A3:F25"/>
  <sheetViews>
    <sheetView workbookViewId="0"/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3" spans="1:6" ht="18.75" x14ac:dyDescent="0.3">
      <c r="A3" s="139" t="s">
        <v>25</v>
      </c>
      <c r="B3" s="139"/>
      <c r="C3" s="139"/>
      <c r="D3" s="139"/>
      <c r="E3" s="139"/>
      <c r="F3" s="139"/>
    </row>
    <row r="4" spans="1:6" ht="18.75" x14ac:dyDescent="0.3">
      <c r="A4" s="145" t="s">
        <v>36</v>
      </c>
      <c r="B4" s="145"/>
      <c r="C4" s="145"/>
      <c r="D4" s="145"/>
      <c r="E4" s="145"/>
      <c r="F4" s="145"/>
    </row>
    <row r="5" spans="1:6" ht="17.25" x14ac:dyDescent="0.3">
      <c r="A5" s="146" t="s">
        <v>2406</v>
      </c>
      <c r="B5" s="146"/>
      <c r="C5" s="146"/>
      <c r="D5" s="146"/>
      <c r="E5" s="146"/>
      <c r="F5" s="146"/>
    </row>
    <row r="7" spans="1:6" ht="34.5" customHeight="1" x14ac:dyDescent="0.25">
      <c r="A7" s="147" t="s">
        <v>2407</v>
      </c>
      <c r="B7" s="148"/>
      <c r="C7" s="148"/>
      <c r="D7" s="148"/>
      <c r="E7" s="148"/>
      <c r="F7" s="148"/>
    </row>
    <row r="9" spans="1:6" ht="15.75" x14ac:dyDescent="0.25">
      <c r="A9" s="149" t="s">
        <v>2417</v>
      </c>
      <c r="B9" s="149"/>
      <c r="C9" s="149"/>
      <c r="D9" s="149"/>
      <c r="E9" s="149"/>
      <c r="F9" s="149"/>
    </row>
    <row r="10" spans="1:6" ht="36.75" customHeight="1" x14ac:dyDescent="0.25">
      <c r="A10" s="144" t="s">
        <v>2416</v>
      </c>
      <c r="B10" s="144"/>
      <c r="C10" s="144"/>
      <c r="D10" s="144"/>
      <c r="E10" s="144"/>
      <c r="F10" s="144"/>
    </row>
    <row r="12" spans="1:6" ht="30" x14ac:dyDescent="0.25">
      <c r="A12" s="24" t="s">
        <v>26</v>
      </c>
      <c r="B12" s="24" t="s">
        <v>27</v>
      </c>
      <c r="C12" s="25" t="s">
        <v>28</v>
      </c>
      <c r="D12" s="23">
        <f>SUM(D13:D14)</f>
        <v>70</v>
      </c>
      <c r="E12" s="25" t="s">
        <v>29</v>
      </c>
      <c r="F12" s="23">
        <f>SUM(F13:F14)</f>
        <v>26</v>
      </c>
    </row>
    <row r="13" spans="1:6" ht="15" customHeight="1" x14ac:dyDescent="0.25">
      <c r="A13" s="140">
        <v>135</v>
      </c>
      <c r="B13" s="142">
        <f>SUM(D12+F12+F15)</f>
        <v>96</v>
      </c>
      <c r="C13" s="26" t="s">
        <v>30</v>
      </c>
      <c r="D13" s="19">
        <v>23</v>
      </c>
      <c r="E13" s="26" t="s">
        <v>30</v>
      </c>
      <c r="F13" s="19">
        <v>13</v>
      </c>
    </row>
    <row r="14" spans="1:6" ht="15" customHeight="1" x14ac:dyDescent="0.25">
      <c r="A14" s="141"/>
      <c r="B14" s="143"/>
      <c r="C14" s="26" t="s">
        <v>31</v>
      </c>
      <c r="D14" s="19">
        <v>47</v>
      </c>
      <c r="E14" s="26" t="s">
        <v>31</v>
      </c>
      <c r="F14" s="19">
        <v>13</v>
      </c>
    </row>
    <row r="15" spans="1:6" ht="15.75" customHeight="1" x14ac:dyDescent="0.25">
      <c r="A15" s="7"/>
      <c r="C15" s="42"/>
      <c r="D15" s="150" t="s">
        <v>45</v>
      </c>
      <c r="E15" s="151"/>
      <c r="F15" s="46">
        <v>0</v>
      </c>
    </row>
    <row r="16" spans="1:6" ht="15.75" customHeight="1" x14ac:dyDescent="0.25">
      <c r="A16" s="7"/>
      <c r="D16" s="29"/>
      <c r="E16" s="28"/>
      <c r="F16" s="29"/>
    </row>
    <row r="17" spans="1:6" ht="15" customHeight="1" x14ac:dyDescent="0.25">
      <c r="D17" s="138" t="s">
        <v>37</v>
      </c>
      <c r="E17" s="138"/>
      <c r="F17" s="29">
        <v>1</v>
      </c>
    </row>
    <row r="19" spans="1:6" x14ac:dyDescent="0.25">
      <c r="B19" s="27" t="s">
        <v>33</v>
      </c>
      <c r="C19" s="27" t="s">
        <v>34</v>
      </c>
      <c r="D19" s="27" t="s">
        <v>35</v>
      </c>
      <c r="E19" s="27" t="s">
        <v>47</v>
      </c>
      <c r="F19" s="27" t="s">
        <v>2405</v>
      </c>
    </row>
    <row r="20" spans="1:6" ht="30" x14ac:dyDescent="0.25">
      <c r="A20" s="76" t="s">
        <v>32</v>
      </c>
      <c r="B20" s="48">
        <v>598619</v>
      </c>
      <c r="C20" s="48">
        <v>598714</v>
      </c>
      <c r="D20" s="1">
        <v>0</v>
      </c>
      <c r="E20" s="1">
        <v>0</v>
      </c>
      <c r="F20" s="1">
        <v>0</v>
      </c>
    </row>
    <row r="21" spans="1:6" x14ac:dyDescent="0.25">
      <c r="A21" s="47"/>
      <c r="B21" s="49"/>
      <c r="C21" s="49"/>
      <c r="D21" s="3"/>
      <c r="E21" s="3"/>
    </row>
    <row r="22" spans="1:6" x14ac:dyDescent="0.25">
      <c r="A22" s="47"/>
      <c r="B22" s="48"/>
      <c r="C22" s="48"/>
      <c r="D22" s="3"/>
      <c r="E22" s="3"/>
    </row>
    <row r="23" spans="1:6" x14ac:dyDescent="0.25">
      <c r="A23" s="47"/>
      <c r="B23" s="48"/>
      <c r="C23" s="48"/>
      <c r="D23" s="3"/>
      <c r="E23" s="3"/>
    </row>
    <row r="24" spans="1:6" x14ac:dyDescent="0.25">
      <c r="A24" s="47"/>
      <c r="B24" s="48"/>
      <c r="C24" s="48"/>
      <c r="D24" s="3"/>
      <c r="E24" s="3"/>
    </row>
    <row r="25" spans="1:6" x14ac:dyDescent="0.25">
      <c r="A25" s="47"/>
      <c r="B25" s="48"/>
      <c r="C25" s="48"/>
      <c r="D25" s="3"/>
      <c r="E25" s="3"/>
    </row>
  </sheetData>
  <mergeCells count="10">
    <mergeCell ref="A13:A14"/>
    <mergeCell ref="B13:B14"/>
    <mergeCell ref="D15:E15"/>
    <mergeCell ref="D17:E17"/>
    <mergeCell ref="A3:F3"/>
    <mergeCell ref="A4:F4"/>
    <mergeCell ref="A5:F5"/>
    <mergeCell ref="A7:F7"/>
    <mergeCell ref="A9:F9"/>
    <mergeCell ref="A10:F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125" orientation="landscape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C3887-9CAF-42CB-8CEC-8DC31C2AB165}">
  <dimension ref="A1:Q106"/>
  <sheetViews>
    <sheetView workbookViewId="0"/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22.28515625" customWidth="1"/>
    <col min="4" max="4" width="26.7109375" customWidth="1"/>
    <col min="5" max="5" width="13.28515625" style="3" customWidth="1"/>
    <col min="6" max="6" width="14.85546875" customWidth="1"/>
    <col min="7" max="7" width="14.5703125" customWidth="1"/>
    <col min="8" max="8" width="9.5703125" style="1" bestFit="1" customWidth="1"/>
    <col min="9" max="9" width="5.7109375" style="1" bestFit="1" customWidth="1"/>
    <col min="10" max="10" width="15.42578125" style="2" customWidth="1"/>
    <col min="11" max="11" width="7.7109375" style="1" bestFit="1" customWidth="1"/>
    <col min="12" max="12" width="7.5703125" style="1" bestFit="1" customWidth="1"/>
    <col min="13" max="13" width="6.5703125" style="1" bestFit="1" customWidth="1"/>
    <col min="14" max="14" width="7.7109375" style="1" bestFit="1" customWidth="1"/>
    <col min="15" max="15" width="6.5703125" style="1" bestFit="1" customWidth="1"/>
    <col min="16" max="16" width="6.140625" style="1" customWidth="1"/>
    <col min="17" max="17" width="10.140625" style="1" customWidth="1"/>
  </cols>
  <sheetData>
    <row r="1" spans="1:17" ht="21" x14ac:dyDescent="0.35">
      <c r="B1" s="153" t="s">
        <v>0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</row>
    <row r="2" spans="1:17" ht="18.75" x14ac:dyDescent="0.3">
      <c r="B2" s="139" t="s">
        <v>11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4" spans="1:17" ht="15.75" customHeight="1" x14ac:dyDescent="0.25">
      <c r="A4" s="6" t="s">
        <v>38</v>
      </c>
      <c r="B4" s="7"/>
      <c r="C4" s="8" t="s">
        <v>16</v>
      </c>
      <c r="D4" s="154">
        <v>45196</v>
      </c>
      <c r="E4" s="154"/>
      <c r="F4" s="156" t="s">
        <v>20</v>
      </c>
      <c r="G4" s="155">
        <v>135</v>
      </c>
      <c r="H4" s="31"/>
      <c r="I4" s="31"/>
      <c r="J4" s="148" t="s">
        <v>21</v>
      </c>
      <c r="K4" s="152">
        <f>N4+Q4+Q7</f>
        <v>96</v>
      </c>
      <c r="L4" s="149" t="s">
        <v>22</v>
      </c>
      <c r="M4" s="149"/>
      <c r="N4" s="36">
        <f>SUM(M5:M6)</f>
        <v>70</v>
      </c>
      <c r="O4" s="149" t="s">
        <v>23</v>
      </c>
      <c r="P4" s="149"/>
      <c r="Q4" s="36">
        <f>SUBTOTAL(9,P5:P6)</f>
        <v>26</v>
      </c>
    </row>
    <row r="5" spans="1:17" ht="15.75" customHeight="1" x14ac:dyDescent="0.25">
      <c r="C5" s="20" t="s">
        <v>17</v>
      </c>
      <c r="D5" s="169" t="s">
        <v>2418</v>
      </c>
      <c r="F5" s="156"/>
      <c r="G5" s="155"/>
      <c r="H5" s="31"/>
      <c r="I5" s="31"/>
      <c r="J5" s="148"/>
      <c r="K5" s="152"/>
      <c r="L5" s="9" t="s">
        <v>19</v>
      </c>
      <c r="M5" s="1">
        <v>23</v>
      </c>
      <c r="O5" s="9" t="s">
        <v>19</v>
      </c>
      <c r="P5" s="1">
        <v>13</v>
      </c>
    </row>
    <row r="6" spans="1:17" ht="15" customHeight="1" x14ac:dyDescent="0.25">
      <c r="D6" s="169"/>
      <c r="L6" s="9" t="s">
        <v>18</v>
      </c>
      <c r="M6" s="1">
        <v>47</v>
      </c>
      <c r="N6" s="4"/>
      <c r="O6" s="9" t="s">
        <v>18</v>
      </c>
      <c r="P6" s="1">
        <v>13</v>
      </c>
    </row>
    <row r="7" spans="1:17" ht="15" customHeight="1" x14ac:dyDescent="0.25">
      <c r="C7" s="41"/>
      <c r="D7" s="41"/>
      <c r="E7" s="41"/>
      <c r="F7" s="41"/>
      <c r="G7" s="41"/>
      <c r="J7" s="42" t="s">
        <v>46</v>
      </c>
      <c r="K7" s="36">
        <v>1</v>
      </c>
      <c r="M7" s="157" t="s">
        <v>45</v>
      </c>
      <c r="N7" s="157"/>
      <c r="O7" s="157"/>
      <c r="P7" s="157"/>
      <c r="Q7" s="36">
        <v>0</v>
      </c>
    </row>
    <row r="8" spans="1:17" s="5" customFormat="1" ht="18.75" x14ac:dyDescent="0.3">
      <c r="A8" s="158" t="s">
        <v>2415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</row>
    <row r="9" spans="1:17" ht="15" customHeight="1" x14ac:dyDescent="0.25">
      <c r="A9" s="159" t="s">
        <v>15</v>
      </c>
      <c r="B9" s="159" t="s">
        <v>5</v>
      </c>
      <c r="C9" s="160" t="s">
        <v>14</v>
      </c>
      <c r="D9" s="160"/>
      <c r="E9" s="160"/>
      <c r="F9" s="163" t="s">
        <v>13</v>
      </c>
      <c r="G9" s="164"/>
      <c r="H9" s="164"/>
      <c r="I9" s="164"/>
      <c r="J9" s="165"/>
      <c r="K9" s="161" t="s">
        <v>8</v>
      </c>
      <c r="L9" s="161"/>
      <c r="M9" s="161"/>
      <c r="N9" s="162" t="s">
        <v>7</v>
      </c>
      <c r="O9" s="162"/>
      <c r="P9" s="162"/>
      <c r="Q9" s="159" t="s">
        <v>4</v>
      </c>
    </row>
    <row r="10" spans="1:17" s="4" customFormat="1" ht="27" x14ac:dyDescent="0.25">
      <c r="A10" s="159"/>
      <c r="B10" s="159"/>
      <c r="C10" s="30" t="s">
        <v>12</v>
      </c>
      <c r="D10" s="30" t="s">
        <v>10</v>
      </c>
      <c r="E10" s="30" t="s">
        <v>1</v>
      </c>
      <c r="F10" s="34" t="s">
        <v>12</v>
      </c>
      <c r="G10" s="34" t="s">
        <v>6</v>
      </c>
      <c r="H10" s="35" t="s">
        <v>9</v>
      </c>
      <c r="I10" s="34" t="s">
        <v>3</v>
      </c>
      <c r="J10" s="34" t="s">
        <v>2</v>
      </c>
      <c r="K10" s="33" t="s">
        <v>43</v>
      </c>
      <c r="L10" s="33" t="s">
        <v>41</v>
      </c>
      <c r="M10" s="33" t="s">
        <v>40</v>
      </c>
      <c r="N10" s="32" t="s">
        <v>42</v>
      </c>
      <c r="O10" s="32" t="s">
        <v>41</v>
      </c>
      <c r="P10" s="32" t="s">
        <v>40</v>
      </c>
      <c r="Q10" s="159"/>
    </row>
    <row r="11" spans="1:17" ht="30" x14ac:dyDescent="0.25">
      <c r="A11" s="18">
        <v>1</v>
      </c>
      <c r="B11" s="14">
        <v>598619</v>
      </c>
      <c r="C11" s="15" t="s">
        <v>1680</v>
      </c>
      <c r="D11" s="15" t="s">
        <v>1681</v>
      </c>
      <c r="E11" s="15" t="s">
        <v>1682</v>
      </c>
      <c r="F11" s="15" t="s">
        <v>1683</v>
      </c>
      <c r="G11" s="15" t="s">
        <v>1098</v>
      </c>
      <c r="H11" s="16" t="s">
        <v>8</v>
      </c>
      <c r="I11" s="16" t="s">
        <v>19</v>
      </c>
      <c r="J11" s="15" t="s">
        <v>1580</v>
      </c>
      <c r="K11" s="16"/>
      <c r="L11" s="16"/>
      <c r="M11" s="16" t="s">
        <v>99</v>
      </c>
      <c r="N11" s="16"/>
      <c r="O11" s="16"/>
      <c r="P11" s="16"/>
      <c r="Q11" s="16">
        <v>3</v>
      </c>
    </row>
    <row r="12" spans="1:17" ht="30" x14ac:dyDescent="0.25">
      <c r="A12" s="18">
        <v>2</v>
      </c>
      <c r="B12" s="14">
        <v>598620</v>
      </c>
      <c r="C12" s="15" t="s">
        <v>1680</v>
      </c>
      <c r="D12" s="15" t="s">
        <v>1681</v>
      </c>
      <c r="E12" s="15" t="s">
        <v>1682</v>
      </c>
      <c r="F12" s="15" t="s">
        <v>145</v>
      </c>
      <c r="G12" s="15" t="s">
        <v>111</v>
      </c>
      <c r="H12" s="16" t="s">
        <v>8</v>
      </c>
      <c r="I12" s="16" t="s">
        <v>18</v>
      </c>
      <c r="J12" s="15" t="s">
        <v>665</v>
      </c>
      <c r="K12" s="16"/>
      <c r="L12" s="16" t="s">
        <v>108</v>
      </c>
      <c r="M12" s="16"/>
      <c r="N12" s="16"/>
      <c r="O12" s="16"/>
      <c r="P12" s="16"/>
      <c r="Q12" s="16">
        <v>1</v>
      </c>
    </row>
    <row r="13" spans="1:17" ht="30" x14ac:dyDescent="0.25">
      <c r="A13" s="18">
        <v>3</v>
      </c>
      <c r="B13" s="14">
        <v>598621</v>
      </c>
      <c r="C13" s="15" t="s">
        <v>1680</v>
      </c>
      <c r="D13" s="15" t="s">
        <v>1681</v>
      </c>
      <c r="E13" s="15" t="s">
        <v>1682</v>
      </c>
      <c r="F13" s="15" t="s">
        <v>500</v>
      </c>
      <c r="G13" s="15" t="s">
        <v>111</v>
      </c>
      <c r="H13" s="16" t="s">
        <v>7</v>
      </c>
      <c r="I13" s="16" t="s">
        <v>19</v>
      </c>
      <c r="J13" s="16" t="s">
        <v>1090</v>
      </c>
      <c r="K13" s="16"/>
      <c r="L13" s="16"/>
      <c r="M13" s="16"/>
      <c r="N13" s="16"/>
      <c r="O13" s="16" t="s">
        <v>108</v>
      </c>
      <c r="P13" s="16"/>
      <c r="Q13" s="16">
        <v>1</v>
      </c>
    </row>
    <row r="14" spans="1:17" ht="30" x14ac:dyDescent="0.25">
      <c r="A14" s="18">
        <v>4</v>
      </c>
      <c r="B14" s="14">
        <v>598622</v>
      </c>
      <c r="C14" s="15" t="s">
        <v>1684</v>
      </c>
      <c r="D14" s="15" t="s">
        <v>1685</v>
      </c>
      <c r="E14" s="15" t="s">
        <v>1682</v>
      </c>
      <c r="F14" s="15" t="s">
        <v>1010</v>
      </c>
      <c r="G14" s="15" t="s">
        <v>111</v>
      </c>
      <c r="H14" s="16" t="s">
        <v>7</v>
      </c>
      <c r="I14" s="16" t="s">
        <v>18</v>
      </c>
      <c r="J14" s="15" t="s">
        <v>650</v>
      </c>
      <c r="K14" s="16"/>
      <c r="L14" s="16"/>
      <c r="M14" s="16"/>
      <c r="N14" s="16"/>
      <c r="O14" s="16"/>
      <c r="P14" s="16" t="s">
        <v>1602</v>
      </c>
      <c r="Q14" s="16">
        <v>2</v>
      </c>
    </row>
    <row r="15" spans="1:17" ht="30" x14ac:dyDescent="0.25">
      <c r="A15" s="18">
        <v>5</v>
      </c>
      <c r="B15" s="14">
        <v>598623</v>
      </c>
      <c r="C15" s="15" t="s">
        <v>1684</v>
      </c>
      <c r="D15" s="15" t="s">
        <v>1685</v>
      </c>
      <c r="E15" s="15" t="s">
        <v>1682</v>
      </c>
      <c r="F15" s="15" t="s">
        <v>225</v>
      </c>
      <c r="G15" s="15" t="s">
        <v>111</v>
      </c>
      <c r="H15" s="16" t="s">
        <v>8</v>
      </c>
      <c r="I15" s="16" t="s">
        <v>19</v>
      </c>
      <c r="J15" s="15" t="s">
        <v>368</v>
      </c>
      <c r="K15" s="16"/>
      <c r="L15" s="16"/>
      <c r="M15" s="16" t="s">
        <v>105</v>
      </c>
      <c r="N15" s="16"/>
      <c r="O15" s="16"/>
      <c r="P15" s="16"/>
      <c r="Q15" s="16">
        <v>3</v>
      </c>
    </row>
    <row r="16" spans="1:17" ht="30" x14ac:dyDescent="0.25">
      <c r="A16" s="18">
        <v>6</v>
      </c>
      <c r="B16" s="14">
        <v>598624</v>
      </c>
      <c r="C16" s="15" t="s">
        <v>1686</v>
      </c>
      <c r="D16" s="15" t="s">
        <v>1687</v>
      </c>
      <c r="E16" s="15" t="s">
        <v>1682</v>
      </c>
      <c r="F16" s="15" t="s">
        <v>212</v>
      </c>
      <c r="G16" s="15" t="s">
        <v>111</v>
      </c>
      <c r="H16" s="16" t="s">
        <v>8</v>
      </c>
      <c r="I16" s="16" t="s">
        <v>18</v>
      </c>
      <c r="J16" s="15" t="s">
        <v>336</v>
      </c>
      <c r="K16" s="16"/>
      <c r="L16" s="16"/>
      <c r="M16" s="16" t="s">
        <v>99</v>
      </c>
      <c r="N16" s="16"/>
      <c r="O16" s="16"/>
      <c r="P16" s="16"/>
      <c r="Q16" s="16">
        <v>3</v>
      </c>
    </row>
    <row r="17" spans="1:17" ht="30" x14ac:dyDescent="0.25">
      <c r="A17" s="18">
        <v>7</v>
      </c>
      <c r="B17" s="14">
        <v>598625</v>
      </c>
      <c r="C17" s="15" t="s">
        <v>1686</v>
      </c>
      <c r="D17" s="15" t="s">
        <v>1687</v>
      </c>
      <c r="E17" s="15" t="s">
        <v>1682</v>
      </c>
      <c r="F17" s="15" t="s">
        <v>300</v>
      </c>
      <c r="G17" s="15" t="s">
        <v>111</v>
      </c>
      <c r="H17" s="16" t="s">
        <v>8</v>
      </c>
      <c r="I17" s="16" t="s">
        <v>18</v>
      </c>
      <c r="J17" s="15" t="s">
        <v>1035</v>
      </c>
      <c r="K17" s="16"/>
      <c r="L17" s="16"/>
      <c r="M17" s="16" t="s">
        <v>99</v>
      </c>
      <c r="N17" s="16"/>
      <c r="O17" s="16"/>
      <c r="P17" s="16"/>
      <c r="Q17" s="16">
        <v>3</v>
      </c>
    </row>
    <row r="18" spans="1:17" ht="30" x14ac:dyDescent="0.25">
      <c r="A18" s="18">
        <v>8</v>
      </c>
      <c r="B18" s="14">
        <v>598626</v>
      </c>
      <c r="C18" s="15" t="s">
        <v>1688</v>
      </c>
      <c r="D18" s="15" t="s">
        <v>1689</v>
      </c>
      <c r="E18" s="15" t="s">
        <v>1682</v>
      </c>
      <c r="F18" s="15" t="s">
        <v>662</v>
      </c>
      <c r="G18" s="15" t="s">
        <v>111</v>
      </c>
      <c r="H18" s="16" t="s">
        <v>8</v>
      </c>
      <c r="I18" s="16" t="s">
        <v>18</v>
      </c>
      <c r="J18" s="15" t="s">
        <v>140</v>
      </c>
      <c r="K18" s="16"/>
      <c r="L18" s="16"/>
      <c r="M18" s="16" t="s">
        <v>1081</v>
      </c>
      <c r="N18" s="16"/>
      <c r="O18" s="16"/>
      <c r="P18" s="16"/>
      <c r="Q18" s="16">
        <v>2</v>
      </c>
    </row>
    <row r="19" spans="1:17" ht="30" x14ac:dyDescent="0.25">
      <c r="A19" s="18">
        <v>9</v>
      </c>
      <c r="B19" s="14">
        <v>598627</v>
      </c>
      <c r="C19" s="15" t="s">
        <v>1688</v>
      </c>
      <c r="D19" s="15" t="s">
        <v>1689</v>
      </c>
      <c r="E19" s="15" t="s">
        <v>1682</v>
      </c>
      <c r="F19" s="15" t="s">
        <v>659</v>
      </c>
      <c r="G19" s="15" t="s">
        <v>111</v>
      </c>
      <c r="H19" s="16" t="s">
        <v>8</v>
      </c>
      <c r="I19" s="16" t="s">
        <v>18</v>
      </c>
      <c r="J19" s="15" t="s">
        <v>1678</v>
      </c>
      <c r="K19" s="16"/>
      <c r="L19" s="16"/>
      <c r="M19" s="16" t="s">
        <v>99</v>
      </c>
      <c r="N19" s="16"/>
      <c r="O19" s="16"/>
      <c r="P19" s="16"/>
      <c r="Q19" s="16">
        <v>3</v>
      </c>
    </row>
    <row r="20" spans="1:17" x14ac:dyDescent="0.25">
      <c r="A20" s="18">
        <v>10</v>
      </c>
      <c r="B20" s="14">
        <v>598628</v>
      </c>
      <c r="C20" s="15" t="s">
        <v>1690</v>
      </c>
      <c r="D20" s="15" t="s">
        <v>1691</v>
      </c>
      <c r="E20" s="15" t="s">
        <v>1682</v>
      </c>
      <c r="F20" s="15" t="s">
        <v>244</v>
      </c>
      <c r="G20" s="15" t="s">
        <v>1692</v>
      </c>
      <c r="H20" s="16" t="s">
        <v>8</v>
      </c>
      <c r="I20" s="16" t="s">
        <v>18</v>
      </c>
      <c r="J20" s="15" t="s">
        <v>145</v>
      </c>
      <c r="K20" s="16"/>
      <c r="L20" s="16"/>
      <c r="M20" s="16" t="s">
        <v>485</v>
      </c>
      <c r="N20" s="16"/>
      <c r="O20" s="16"/>
      <c r="P20" s="16"/>
      <c r="Q20" s="16">
        <v>5</v>
      </c>
    </row>
    <row r="21" spans="1:17" ht="30" x14ac:dyDescent="0.25">
      <c r="A21" s="18">
        <v>11</v>
      </c>
      <c r="B21" s="14">
        <v>598629</v>
      </c>
      <c r="C21" s="15" t="s">
        <v>1693</v>
      </c>
      <c r="D21" s="15" t="s">
        <v>1694</v>
      </c>
      <c r="E21" s="15" t="s">
        <v>1682</v>
      </c>
      <c r="F21" s="15" t="s">
        <v>1695</v>
      </c>
      <c r="G21" s="15" t="s">
        <v>111</v>
      </c>
      <c r="H21" s="16" t="s">
        <v>7</v>
      </c>
      <c r="I21" s="16" t="s">
        <v>18</v>
      </c>
      <c r="J21" s="15" t="s">
        <v>368</v>
      </c>
      <c r="K21" s="16"/>
      <c r="L21" s="16"/>
      <c r="M21" s="16"/>
      <c r="N21" s="16"/>
      <c r="O21" s="16"/>
      <c r="P21" s="16" t="s">
        <v>99</v>
      </c>
      <c r="Q21" s="16">
        <v>1</v>
      </c>
    </row>
    <row r="22" spans="1:17" ht="30" x14ac:dyDescent="0.25">
      <c r="A22" s="18">
        <v>12</v>
      </c>
      <c r="B22" s="14">
        <v>598630</v>
      </c>
      <c r="C22" s="68" t="s">
        <v>1696</v>
      </c>
      <c r="D22" s="15" t="s">
        <v>1697</v>
      </c>
      <c r="E22" s="15" t="s">
        <v>1682</v>
      </c>
      <c r="F22" s="15" t="s">
        <v>1698</v>
      </c>
      <c r="G22" s="15" t="s">
        <v>111</v>
      </c>
      <c r="H22" s="16" t="s">
        <v>7</v>
      </c>
      <c r="I22" s="16" t="s">
        <v>18</v>
      </c>
      <c r="J22" s="15" t="s">
        <v>1699</v>
      </c>
      <c r="K22" s="16"/>
      <c r="L22" s="16"/>
      <c r="M22" s="16"/>
      <c r="N22" s="16"/>
      <c r="O22" s="16"/>
      <c r="P22" s="16" t="s">
        <v>108</v>
      </c>
      <c r="Q22" s="16">
        <v>1</v>
      </c>
    </row>
    <row r="23" spans="1:17" ht="30" x14ac:dyDescent="0.25">
      <c r="A23" s="18">
        <v>13</v>
      </c>
      <c r="B23" s="14">
        <v>598631</v>
      </c>
      <c r="C23" s="68" t="s">
        <v>1696</v>
      </c>
      <c r="D23" s="15" t="s">
        <v>1697</v>
      </c>
      <c r="E23" s="15" t="s">
        <v>1682</v>
      </c>
      <c r="F23" s="15" t="s">
        <v>1700</v>
      </c>
      <c r="G23" s="15" t="s">
        <v>111</v>
      </c>
      <c r="H23" s="16" t="s">
        <v>7</v>
      </c>
      <c r="I23" s="16" t="s">
        <v>19</v>
      </c>
      <c r="J23" s="15" t="s">
        <v>1701</v>
      </c>
      <c r="K23" s="16"/>
      <c r="L23" s="16"/>
      <c r="M23" s="16"/>
      <c r="N23" s="16"/>
      <c r="O23" s="16" t="s">
        <v>464</v>
      </c>
      <c r="P23" s="16"/>
      <c r="Q23" s="16">
        <v>1</v>
      </c>
    </row>
    <row r="24" spans="1:17" x14ac:dyDescent="0.25">
      <c r="A24" s="18">
        <v>14</v>
      </c>
      <c r="B24" s="14">
        <v>598632</v>
      </c>
      <c r="C24" s="68" t="s">
        <v>1702</v>
      </c>
      <c r="D24" s="15" t="s">
        <v>1703</v>
      </c>
      <c r="E24" s="15" t="s">
        <v>1682</v>
      </c>
      <c r="F24" s="15" t="s">
        <v>1704</v>
      </c>
      <c r="G24" s="15" t="s">
        <v>111</v>
      </c>
      <c r="H24" s="16" t="s">
        <v>8</v>
      </c>
      <c r="I24" s="16" t="s">
        <v>18</v>
      </c>
      <c r="J24" s="15" t="s">
        <v>127</v>
      </c>
      <c r="K24" s="16"/>
      <c r="L24" s="16"/>
      <c r="M24" s="16" t="s">
        <v>99</v>
      </c>
      <c r="N24" s="16"/>
      <c r="O24" s="16"/>
      <c r="P24" s="16"/>
      <c r="Q24" s="16">
        <v>3</v>
      </c>
    </row>
    <row r="25" spans="1:17" ht="30" x14ac:dyDescent="0.25">
      <c r="A25" s="18">
        <v>15</v>
      </c>
      <c r="B25" s="14">
        <v>598633</v>
      </c>
      <c r="C25" s="68" t="s">
        <v>1702</v>
      </c>
      <c r="D25" s="15" t="s">
        <v>1703</v>
      </c>
      <c r="E25" s="15" t="s">
        <v>1682</v>
      </c>
      <c r="F25" s="15" t="s">
        <v>1034</v>
      </c>
      <c r="G25" s="15" t="s">
        <v>111</v>
      </c>
      <c r="H25" s="16" t="s">
        <v>8</v>
      </c>
      <c r="I25" s="16" t="s">
        <v>18</v>
      </c>
      <c r="J25" s="15" t="s">
        <v>1085</v>
      </c>
      <c r="K25" s="16"/>
      <c r="L25" s="16"/>
      <c r="M25" s="16" t="s">
        <v>105</v>
      </c>
      <c r="N25" s="16"/>
      <c r="O25" s="16"/>
      <c r="P25" s="16"/>
      <c r="Q25" s="16">
        <v>3</v>
      </c>
    </row>
    <row r="26" spans="1:17" x14ac:dyDescent="0.25">
      <c r="A26" s="18">
        <v>16</v>
      </c>
      <c r="B26" s="14">
        <v>598634</v>
      </c>
      <c r="C26" s="68" t="s">
        <v>1702</v>
      </c>
      <c r="D26" s="15" t="s">
        <v>1703</v>
      </c>
      <c r="E26" s="15" t="s">
        <v>1682</v>
      </c>
      <c r="F26" s="15" t="s">
        <v>1705</v>
      </c>
      <c r="G26" s="15" t="s">
        <v>111</v>
      </c>
      <c r="H26" s="16" t="s">
        <v>8</v>
      </c>
      <c r="I26" s="16" t="s">
        <v>19</v>
      </c>
      <c r="J26" s="15" t="s">
        <v>668</v>
      </c>
      <c r="K26" s="16"/>
      <c r="L26" s="16"/>
      <c r="M26" s="16" t="s">
        <v>105</v>
      </c>
      <c r="N26" s="16"/>
      <c r="O26" s="16"/>
      <c r="P26" s="16"/>
      <c r="Q26" s="16">
        <v>2</v>
      </c>
    </row>
    <row r="27" spans="1:17" x14ac:dyDescent="0.25">
      <c r="A27" s="18">
        <v>17</v>
      </c>
      <c r="B27" s="14">
        <v>598635</v>
      </c>
      <c r="C27" s="68" t="s">
        <v>1706</v>
      </c>
      <c r="D27" s="15" t="s">
        <v>1707</v>
      </c>
      <c r="E27" s="15" t="s">
        <v>1682</v>
      </c>
      <c r="F27" s="15" t="s">
        <v>1708</v>
      </c>
      <c r="G27" s="15" t="s">
        <v>432</v>
      </c>
      <c r="H27" s="16" t="s">
        <v>8</v>
      </c>
      <c r="I27" s="16" t="s">
        <v>18</v>
      </c>
      <c r="J27" s="15" t="s">
        <v>668</v>
      </c>
      <c r="K27" s="16"/>
      <c r="L27" s="16"/>
      <c r="M27" s="16" t="s">
        <v>99</v>
      </c>
      <c r="N27" s="16"/>
      <c r="O27" s="16"/>
      <c r="P27" s="16"/>
      <c r="Q27" s="16">
        <v>3</v>
      </c>
    </row>
    <row r="28" spans="1:17" ht="30" x14ac:dyDescent="0.25">
      <c r="A28" s="18">
        <v>18</v>
      </c>
      <c r="B28" s="14">
        <v>598636</v>
      </c>
      <c r="C28" s="68" t="s">
        <v>1709</v>
      </c>
      <c r="D28" s="15" t="s">
        <v>1710</v>
      </c>
      <c r="E28" s="15" t="s">
        <v>1682</v>
      </c>
      <c r="F28" s="15" t="s">
        <v>857</v>
      </c>
      <c r="G28" s="15" t="s">
        <v>111</v>
      </c>
      <c r="H28" s="16" t="s">
        <v>8</v>
      </c>
      <c r="I28" s="16" t="s">
        <v>18</v>
      </c>
      <c r="J28" s="15" t="s">
        <v>1711</v>
      </c>
      <c r="K28" s="16"/>
      <c r="L28" s="16"/>
      <c r="M28" s="16" t="s">
        <v>154</v>
      </c>
      <c r="N28" s="16"/>
      <c r="O28" s="16"/>
      <c r="P28" s="16"/>
      <c r="Q28" s="16">
        <v>5</v>
      </c>
    </row>
    <row r="29" spans="1:17" ht="30" x14ac:dyDescent="0.25">
      <c r="A29" s="18">
        <v>19</v>
      </c>
      <c r="B29" s="14">
        <v>598637</v>
      </c>
      <c r="C29" s="68" t="s">
        <v>1712</v>
      </c>
      <c r="D29" s="15" t="s">
        <v>1713</v>
      </c>
      <c r="E29" s="15" t="s">
        <v>1682</v>
      </c>
      <c r="F29" s="15" t="s">
        <v>1714</v>
      </c>
      <c r="G29" s="15" t="s">
        <v>111</v>
      </c>
      <c r="H29" s="16" t="s">
        <v>8</v>
      </c>
      <c r="I29" s="16" t="s">
        <v>19</v>
      </c>
      <c r="J29" s="15" t="s">
        <v>127</v>
      </c>
      <c r="K29" s="16"/>
      <c r="L29" s="16" t="s">
        <v>108</v>
      </c>
      <c r="M29" s="16"/>
      <c r="N29" s="16"/>
      <c r="O29" s="16"/>
      <c r="P29" s="16"/>
      <c r="Q29" s="16">
        <v>1</v>
      </c>
    </row>
    <row r="30" spans="1:17" ht="30" x14ac:dyDescent="0.25">
      <c r="A30" s="18">
        <v>20</v>
      </c>
      <c r="B30" s="14">
        <v>598638</v>
      </c>
      <c r="C30" s="68" t="s">
        <v>1712</v>
      </c>
      <c r="D30" s="15" t="s">
        <v>1713</v>
      </c>
      <c r="E30" s="15" t="s">
        <v>1682</v>
      </c>
      <c r="F30" s="15" t="s">
        <v>1715</v>
      </c>
      <c r="G30" s="15" t="s">
        <v>111</v>
      </c>
      <c r="H30" s="16" t="s">
        <v>8</v>
      </c>
      <c r="I30" s="16" t="s">
        <v>19</v>
      </c>
      <c r="J30" s="15" t="s">
        <v>127</v>
      </c>
      <c r="K30" s="16"/>
      <c r="L30" s="16"/>
      <c r="M30" s="16" t="s">
        <v>248</v>
      </c>
      <c r="N30" s="16"/>
      <c r="O30" s="16"/>
      <c r="P30" s="16"/>
      <c r="Q30" s="16">
        <v>2</v>
      </c>
    </row>
    <row r="31" spans="1:17" ht="30" x14ac:dyDescent="0.25">
      <c r="A31" s="18">
        <v>21</v>
      </c>
      <c r="B31" s="14">
        <v>598639</v>
      </c>
      <c r="C31" s="68" t="s">
        <v>1716</v>
      </c>
      <c r="D31" s="15" t="s">
        <v>1717</v>
      </c>
      <c r="E31" s="15" t="s">
        <v>1682</v>
      </c>
      <c r="F31" s="15" t="s">
        <v>947</v>
      </c>
      <c r="G31" s="15" t="s">
        <v>1443</v>
      </c>
      <c r="H31" s="16" t="s">
        <v>8</v>
      </c>
      <c r="I31" s="16" t="s">
        <v>19</v>
      </c>
      <c r="J31" s="15" t="s">
        <v>1718</v>
      </c>
      <c r="K31" s="16"/>
      <c r="L31" s="16"/>
      <c r="M31" s="16" t="s">
        <v>428</v>
      </c>
      <c r="N31" s="16"/>
      <c r="O31" s="16"/>
      <c r="P31" s="16"/>
      <c r="Q31" s="16">
        <v>5</v>
      </c>
    </row>
    <row r="32" spans="1:17" ht="30" x14ac:dyDescent="0.25">
      <c r="A32" s="18">
        <v>22</v>
      </c>
      <c r="B32" s="14">
        <v>598640</v>
      </c>
      <c r="C32" s="68" t="s">
        <v>1709</v>
      </c>
      <c r="D32" s="15" t="s">
        <v>1710</v>
      </c>
      <c r="E32" s="15" t="s">
        <v>1682</v>
      </c>
      <c r="F32" s="15" t="s">
        <v>490</v>
      </c>
      <c r="G32" s="15" t="s">
        <v>486</v>
      </c>
      <c r="H32" s="16" t="s">
        <v>8</v>
      </c>
      <c r="I32" s="16" t="s">
        <v>18</v>
      </c>
      <c r="J32" s="15" t="s">
        <v>112</v>
      </c>
      <c r="K32" s="16"/>
      <c r="L32" s="16"/>
      <c r="M32" s="16" t="s">
        <v>1719</v>
      </c>
      <c r="N32" s="16"/>
      <c r="O32" s="16"/>
      <c r="P32" s="16"/>
      <c r="Q32" s="16">
        <v>2</v>
      </c>
    </row>
    <row r="33" spans="1:17" ht="45" x14ac:dyDescent="0.25">
      <c r="A33" s="18">
        <v>23</v>
      </c>
      <c r="B33" s="14">
        <v>598641</v>
      </c>
      <c r="C33" s="68" t="s">
        <v>1720</v>
      </c>
      <c r="D33" s="15" t="s">
        <v>1713</v>
      </c>
      <c r="E33" s="15" t="s">
        <v>1682</v>
      </c>
      <c r="F33" s="15" t="s">
        <v>1721</v>
      </c>
      <c r="G33" s="15" t="s">
        <v>111</v>
      </c>
      <c r="H33" s="16" t="s">
        <v>7</v>
      </c>
      <c r="I33" s="16" t="s">
        <v>18</v>
      </c>
      <c r="J33" s="15" t="s">
        <v>1722</v>
      </c>
      <c r="K33" s="16"/>
      <c r="L33" s="16"/>
      <c r="M33" s="16"/>
      <c r="N33" s="16" t="s">
        <v>224</v>
      </c>
      <c r="O33" s="16"/>
      <c r="P33" s="16"/>
      <c r="Q33" s="16">
        <v>1</v>
      </c>
    </row>
    <row r="34" spans="1:17" ht="30" x14ac:dyDescent="0.25">
      <c r="A34" s="18">
        <v>24</v>
      </c>
      <c r="B34" s="14">
        <v>598642</v>
      </c>
      <c r="C34" s="68" t="s">
        <v>1723</v>
      </c>
      <c r="D34" s="15" t="s">
        <v>1724</v>
      </c>
      <c r="E34" s="15" t="s">
        <v>1682</v>
      </c>
      <c r="F34" s="15" t="s">
        <v>1725</v>
      </c>
      <c r="G34" s="15" t="s">
        <v>1726</v>
      </c>
      <c r="H34" s="16" t="s">
        <v>8</v>
      </c>
      <c r="I34" s="16" t="s">
        <v>19</v>
      </c>
      <c r="J34" s="15" t="s">
        <v>117</v>
      </c>
      <c r="K34" s="16"/>
      <c r="L34" s="16"/>
      <c r="M34" s="16" t="s">
        <v>478</v>
      </c>
      <c r="N34" s="16"/>
      <c r="O34" s="16"/>
      <c r="P34" s="16"/>
      <c r="Q34" s="16">
        <v>11</v>
      </c>
    </row>
    <row r="35" spans="1:17" ht="30" x14ac:dyDescent="0.25">
      <c r="A35" s="18">
        <v>25</v>
      </c>
      <c r="B35" s="14">
        <v>598643</v>
      </c>
      <c r="C35" s="68" t="s">
        <v>1723</v>
      </c>
      <c r="D35" s="15" t="s">
        <v>1724</v>
      </c>
      <c r="E35" s="15" t="s">
        <v>1682</v>
      </c>
      <c r="F35" s="15" t="s">
        <v>1727</v>
      </c>
      <c r="G35" s="15" t="s">
        <v>111</v>
      </c>
      <c r="H35" s="16" t="s">
        <v>8</v>
      </c>
      <c r="I35" s="16" t="s">
        <v>19</v>
      </c>
      <c r="J35" s="15" t="s">
        <v>1180</v>
      </c>
      <c r="K35" s="16"/>
      <c r="L35" s="16"/>
      <c r="M35" s="16" t="s">
        <v>132</v>
      </c>
      <c r="N35" s="16"/>
      <c r="O35" s="16"/>
      <c r="P35" s="16"/>
      <c r="Q35" s="16">
        <v>4</v>
      </c>
    </row>
    <row r="36" spans="1:17" ht="30" x14ac:dyDescent="0.25">
      <c r="A36" s="18">
        <v>26</v>
      </c>
      <c r="B36" s="14">
        <v>598644</v>
      </c>
      <c r="C36" s="68" t="s">
        <v>1723</v>
      </c>
      <c r="D36" s="15" t="s">
        <v>1724</v>
      </c>
      <c r="E36" s="15" t="s">
        <v>1682</v>
      </c>
      <c r="F36" s="15" t="s">
        <v>1728</v>
      </c>
      <c r="G36" s="15" t="s">
        <v>111</v>
      </c>
      <c r="H36" s="16" t="s">
        <v>7</v>
      </c>
      <c r="I36" s="16" t="s">
        <v>19</v>
      </c>
      <c r="J36" s="15" t="s">
        <v>272</v>
      </c>
      <c r="K36" s="16"/>
      <c r="L36" s="16"/>
      <c r="M36" s="16"/>
      <c r="N36" s="16"/>
      <c r="O36" s="16"/>
      <c r="P36" s="16" t="s">
        <v>132</v>
      </c>
      <c r="Q36" s="16">
        <v>4</v>
      </c>
    </row>
    <row r="37" spans="1:17" ht="30" x14ac:dyDescent="0.25">
      <c r="A37" s="18">
        <v>27</v>
      </c>
      <c r="B37" s="14">
        <v>598645</v>
      </c>
      <c r="C37" s="68" t="s">
        <v>1729</v>
      </c>
      <c r="D37" s="15" t="s">
        <v>1687</v>
      </c>
      <c r="E37" s="15" t="s">
        <v>1682</v>
      </c>
      <c r="F37" s="15" t="s">
        <v>1730</v>
      </c>
      <c r="G37" s="15" t="s">
        <v>111</v>
      </c>
      <c r="H37" s="16" t="s">
        <v>8</v>
      </c>
      <c r="I37" s="16" t="s">
        <v>18</v>
      </c>
      <c r="J37" s="15" t="s">
        <v>1090</v>
      </c>
      <c r="K37" s="16" t="s">
        <v>224</v>
      </c>
      <c r="L37" s="16"/>
      <c r="M37" s="16"/>
      <c r="N37" s="16"/>
      <c r="O37" s="16"/>
      <c r="P37" s="16"/>
      <c r="Q37" s="16">
        <v>1</v>
      </c>
    </row>
    <row r="38" spans="1:17" ht="30" x14ac:dyDescent="0.25">
      <c r="A38" s="18">
        <v>28</v>
      </c>
      <c r="B38" s="14">
        <v>598646</v>
      </c>
      <c r="C38" s="68" t="s">
        <v>1729</v>
      </c>
      <c r="D38" s="15" t="s">
        <v>1687</v>
      </c>
      <c r="E38" s="15" t="s">
        <v>1682</v>
      </c>
      <c r="F38" s="15" t="s">
        <v>456</v>
      </c>
      <c r="G38" s="15" t="s">
        <v>111</v>
      </c>
      <c r="H38" s="16" t="s">
        <v>8</v>
      </c>
      <c r="I38" s="16" t="s">
        <v>18</v>
      </c>
      <c r="J38" s="15" t="s">
        <v>127</v>
      </c>
      <c r="K38" s="16" t="s">
        <v>224</v>
      </c>
      <c r="L38" s="16"/>
      <c r="M38" s="16"/>
      <c r="N38" s="16"/>
      <c r="O38" s="16"/>
      <c r="P38" s="16"/>
      <c r="Q38" s="16">
        <v>1</v>
      </c>
    </row>
    <row r="39" spans="1:17" x14ac:dyDescent="0.25">
      <c r="A39" s="18">
        <v>29</v>
      </c>
      <c r="B39" s="14">
        <v>598647</v>
      </c>
      <c r="C39" s="68" t="s">
        <v>1731</v>
      </c>
      <c r="D39" s="15" t="s">
        <v>1732</v>
      </c>
      <c r="E39" s="15" t="s">
        <v>1682</v>
      </c>
      <c r="F39" s="15" t="s">
        <v>1733</v>
      </c>
      <c r="G39" s="15" t="s">
        <v>111</v>
      </c>
      <c r="H39" s="16" t="s">
        <v>7</v>
      </c>
      <c r="I39" s="16" t="s">
        <v>18</v>
      </c>
      <c r="J39" s="15" t="s">
        <v>145</v>
      </c>
      <c r="K39" s="16"/>
      <c r="L39" s="16"/>
      <c r="M39" s="16"/>
      <c r="N39" s="16"/>
      <c r="O39" s="16"/>
      <c r="P39" s="16" t="s">
        <v>105</v>
      </c>
      <c r="Q39" s="16">
        <v>5</v>
      </c>
    </row>
    <row r="40" spans="1:17" x14ac:dyDescent="0.25">
      <c r="A40" s="18">
        <v>30</v>
      </c>
      <c r="B40" s="14">
        <v>598648</v>
      </c>
      <c r="C40" s="68" t="s">
        <v>1731</v>
      </c>
      <c r="D40" s="15" t="s">
        <v>1732</v>
      </c>
      <c r="E40" s="15" t="s">
        <v>1682</v>
      </c>
      <c r="F40" s="15" t="s">
        <v>1734</v>
      </c>
      <c r="G40" s="15" t="s">
        <v>111</v>
      </c>
      <c r="H40" s="16" t="s">
        <v>7</v>
      </c>
      <c r="I40" s="16" t="s">
        <v>19</v>
      </c>
      <c r="J40" s="15" t="s">
        <v>145</v>
      </c>
      <c r="K40" s="16"/>
      <c r="L40" s="16"/>
      <c r="M40" s="16"/>
      <c r="N40" s="16" t="s">
        <v>224</v>
      </c>
      <c r="O40" s="16"/>
      <c r="P40" s="16"/>
      <c r="Q40" s="16">
        <v>1</v>
      </c>
    </row>
    <row r="41" spans="1:17" x14ac:dyDescent="0.25">
      <c r="A41" s="18">
        <v>31</v>
      </c>
      <c r="B41" s="14">
        <v>598649</v>
      </c>
      <c r="C41" s="68" t="s">
        <v>1735</v>
      </c>
      <c r="D41" s="15" t="s">
        <v>1736</v>
      </c>
      <c r="E41" s="15" t="s">
        <v>1682</v>
      </c>
      <c r="F41" s="15" t="s">
        <v>1737</v>
      </c>
      <c r="G41" s="15" t="s">
        <v>640</v>
      </c>
      <c r="H41" s="16" t="s">
        <v>8</v>
      </c>
      <c r="I41" s="16" t="s">
        <v>19</v>
      </c>
      <c r="J41" s="15" t="s">
        <v>117</v>
      </c>
      <c r="K41" s="16"/>
      <c r="L41" s="16"/>
      <c r="M41" s="16" t="s">
        <v>485</v>
      </c>
      <c r="N41" s="16"/>
      <c r="O41" s="16"/>
      <c r="P41" s="16"/>
      <c r="Q41" s="16">
        <v>3</v>
      </c>
    </row>
    <row r="42" spans="1:17" ht="30" x14ac:dyDescent="0.25">
      <c r="A42" s="18">
        <v>32</v>
      </c>
      <c r="B42" s="14">
        <v>598650</v>
      </c>
      <c r="C42" s="68" t="s">
        <v>1738</v>
      </c>
      <c r="D42" s="15" t="s">
        <v>1732</v>
      </c>
      <c r="E42" s="15" t="s">
        <v>1682</v>
      </c>
      <c r="F42" s="15" t="s">
        <v>1739</v>
      </c>
      <c r="G42" s="15" t="s">
        <v>111</v>
      </c>
      <c r="H42" s="16" t="s">
        <v>8</v>
      </c>
      <c r="I42" s="16" t="s">
        <v>19</v>
      </c>
      <c r="J42" s="15" t="s">
        <v>1085</v>
      </c>
      <c r="K42" s="16"/>
      <c r="L42" s="16" t="s">
        <v>108</v>
      </c>
      <c r="M42" s="16"/>
      <c r="N42" s="16"/>
      <c r="O42" s="16"/>
      <c r="P42" s="16"/>
      <c r="Q42" s="16">
        <v>1</v>
      </c>
    </row>
    <row r="43" spans="1:17" x14ac:dyDescent="0.25">
      <c r="A43" s="18">
        <v>33</v>
      </c>
      <c r="B43" s="14">
        <v>598651</v>
      </c>
      <c r="C43" s="68" t="s">
        <v>1740</v>
      </c>
      <c r="D43" s="15" t="s">
        <v>1741</v>
      </c>
      <c r="E43" s="15" t="s">
        <v>1682</v>
      </c>
      <c r="F43" s="15" t="s">
        <v>1742</v>
      </c>
      <c r="G43" s="15" t="s">
        <v>1743</v>
      </c>
      <c r="H43" s="16" t="s">
        <v>8</v>
      </c>
      <c r="I43" s="16" t="s">
        <v>18</v>
      </c>
      <c r="J43" s="15" t="s">
        <v>1090</v>
      </c>
      <c r="K43" s="16"/>
      <c r="L43" s="16"/>
      <c r="M43" s="16" t="s">
        <v>99</v>
      </c>
      <c r="N43" s="16"/>
      <c r="O43" s="16"/>
      <c r="P43" s="16"/>
      <c r="Q43" s="16">
        <v>3</v>
      </c>
    </row>
    <row r="44" spans="1:17" ht="30" x14ac:dyDescent="0.25">
      <c r="A44" s="18">
        <v>34</v>
      </c>
      <c r="B44" s="14">
        <v>598652</v>
      </c>
      <c r="C44" s="68" t="s">
        <v>1744</v>
      </c>
      <c r="D44" s="15" t="s">
        <v>1741</v>
      </c>
      <c r="E44" s="15" t="s">
        <v>1682</v>
      </c>
      <c r="F44" s="15" t="s">
        <v>1745</v>
      </c>
      <c r="G44" s="15" t="s">
        <v>111</v>
      </c>
      <c r="H44" s="16" t="s">
        <v>8</v>
      </c>
      <c r="I44" s="16" t="s">
        <v>19</v>
      </c>
      <c r="J44" s="15" t="s">
        <v>461</v>
      </c>
      <c r="K44" s="16"/>
      <c r="L44" s="16"/>
      <c r="M44" s="16" t="s">
        <v>248</v>
      </c>
      <c r="N44" s="16"/>
      <c r="O44" s="16"/>
      <c r="P44" s="16"/>
      <c r="Q44" s="16">
        <v>1</v>
      </c>
    </row>
    <row r="45" spans="1:17" ht="30" x14ac:dyDescent="0.25">
      <c r="A45" s="18">
        <v>35</v>
      </c>
      <c r="B45" s="14">
        <v>598653</v>
      </c>
      <c r="C45" s="68" t="s">
        <v>1746</v>
      </c>
      <c r="D45" s="15" t="s">
        <v>1747</v>
      </c>
      <c r="E45" s="15" t="s">
        <v>1682</v>
      </c>
      <c r="F45" s="15" t="s">
        <v>126</v>
      </c>
      <c r="G45" s="15" t="s">
        <v>486</v>
      </c>
      <c r="H45" s="16" t="s">
        <v>8</v>
      </c>
      <c r="I45" s="16" t="s">
        <v>18</v>
      </c>
      <c r="J45" s="15" t="s">
        <v>449</v>
      </c>
      <c r="K45" s="16"/>
      <c r="L45" s="16"/>
      <c r="M45" s="16" t="s">
        <v>154</v>
      </c>
      <c r="N45" s="16"/>
      <c r="O45" s="16"/>
      <c r="P45" s="16"/>
      <c r="Q45" s="16">
        <v>2</v>
      </c>
    </row>
    <row r="46" spans="1:17" ht="30" x14ac:dyDescent="0.25">
      <c r="A46" s="18">
        <v>36</v>
      </c>
      <c r="B46" s="14">
        <v>598654</v>
      </c>
      <c r="C46" s="68" t="s">
        <v>1748</v>
      </c>
      <c r="D46" s="15" t="s">
        <v>1749</v>
      </c>
      <c r="E46" s="15" t="s">
        <v>1682</v>
      </c>
      <c r="F46" s="15" t="s">
        <v>1527</v>
      </c>
      <c r="G46" s="15" t="s">
        <v>111</v>
      </c>
      <c r="H46" s="16" t="s">
        <v>8</v>
      </c>
      <c r="I46" s="16" t="s">
        <v>18</v>
      </c>
      <c r="J46" s="15" t="s">
        <v>372</v>
      </c>
      <c r="K46" s="16"/>
      <c r="L46" s="16"/>
      <c r="M46" s="16" t="s">
        <v>1612</v>
      </c>
      <c r="N46" s="16"/>
      <c r="O46" s="16"/>
      <c r="P46" s="16"/>
      <c r="Q46" s="16">
        <v>2</v>
      </c>
    </row>
    <row r="47" spans="1:17" ht="45" x14ac:dyDescent="0.25">
      <c r="A47" s="18">
        <v>37</v>
      </c>
      <c r="B47" s="14">
        <v>598655</v>
      </c>
      <c r="C47" s="68" t="s">
        <v>1750</v>
      </c>
      <c r="D47" s="15" t="s">
        <v>1751</v>
      </c>
      <c r="E47" s="15" t="s">
        <v>1682</v>
      </c>
      <c r="F47" s="15" t="s">
        <v>1752</v>
      </c>
      <c r="G47" s="15" t="s">
        <v>1753</v>
      </c>
      <c r="H47" s="16" t="s">
        <v>8</v>
      </c>
      <c r="I47" s="16" t="s">
        <v>18</v>
      </c>
      <c r="J47" s="15" t="s">
        <v>656</v>
      </c>
      <c r="K47" s="16" t="s">
        <v>224</v>
      </c>
      <c r="L47" s="16"/>
      <c r="M47" s="16"/>
      <c r="N47" s="16"/>
      <c r="O47" s="16"/>
      <c r="P47" s="16"/>
      <c r="Q47" s="16">
        <v>2</v>
      </c>
    </row>
    <row r="48" spans="1:17" ht="30" x14ac:dyDescent="0.25">
      <c r="A48" s="18">
        <v>38</v>
      </c>
      <c r="B48" s="14">
        <v>598656</v>
      </c>
      <c r="C48" s="68" t="s">
        <v>1748</v>
      </c>
      <c r="D48" s="15" t="s">
        <v>1741</v>
      </c>
      <c r="E48" s="15" t="s">
        <v>1682</v>
      </c>
      <c r="F48" s="15" t="s">
        <v>1754</v>
      </c>
      <c r="G48" s="15" t="s">
        <v>377</v>
      </c>
      <c r="H48" s="16" t="s">
        <v>8</v>
      </c>
      <c r="I48" s="16" t="s">
        <v>19</v>
      </c>
      <c r="J48" s="15" t="s">
        <v>117</v>
      </c>
      <c r="K48" s="16"/>
      <c r="L48" s="16"/>
      <c r="M48" s="16" t="s">
        <v>97</v>
      </c>
      <c r="N48" s="16"/>
      <c r="O48" s="16"/>
      <c r="P48" s="16"/>
      <c r="Q48" s="16">
        <v>6</v>
      </c>
    </row>
    <row r="49" spans="1:17" ht="30" x14ac:dyDescent="0.25">
      <c r="A49" s="18">
        <v>39</v>
      </c>
      <c r="B49" s="14">
        <v>598657</v>
      </c>
      <c r="C49" s="68" t="s">
        <v>1755</v>
      </c>
      <c r="D49" s="15" t="s">
        <v>1710</v>
      </c>
      <c r="E49" s="15" t="s">
        <v>1682</v>
      </c>
      <c r="F49" s="15" t="s">
        <v>1756</v>
      </c>
      <c r="G49" s="15" t="s">
        <v>1743</v>
      </c>
      <c r="H49" s="16" t="s">
        <v>8</v>
      </c>
      <c r="I49" s="16" t="s">
        <v>18</v>
      </c>
      <c r="J49" s="15" t="s">
        <v>368</v>
      </c>
      <c r="K49" s="16"/>
      <c r="L49" s="16"/>
      <c r="M49" s="16" t="s">
        <v>1757</v>
      </c>
      <c r="N49" s="16"/>
      <c r="O49" s="16"/>
      <c r="P49" s="16"/>
      <c r="Q49" s="16">
        <v>2</v>
      </c>
    </row>
    <row r="50" spans="1:17" ht="30" x14ac:dyDescent="0.25">
      <c r="A50" s="18">
        <v>40</v>
      </c>
      <c r="B50" s="14">
        <v>598658</v>
      </c>
      <c r="C50" s="68" t="s">
        <v>1758</v>
      </c>
      <c r="D50" s="15" t="s">
        <v>1710</v>
      </c>
      <c r="E50" s="15" t="s">
        <v>1682</v>
      </c>
      <c r="F50" s="15" t="s">
        <v>1759</v>
      </c>
      <c r="G50" s="15" t="s">
        <v>111</v>
      </c>
      <c r="H50" s="16" t="s">
        <v>8</v>
      </c>
      <c r="I50" s="16" t="s">
        <v>18</v>
      </c>
      <c r="J50" s="15" t="s">
        <v>127</v>
      </c>
      <c r="K50" s="16"/>
      <c r="L50" s="16" t="s">
        <v>329</v>
      </c>
      <c r="M50" s="16"/>
      <c r="N50" s="16"/>
      <c r="O50" s="16"/>
      <c r="P50" s="16"/>
      <c r="Q50" s="16">
        <v>1</v>
      </c>
    </row>
    <row r="51" spans="1:17" ht="30" x14ac:dyDescent="0.25">
      <c r="A51" s="18">
        <v>41</v>
      </c>
      <c r="B51" s="14">
        <v>598659</v>
      </c>
      <c r="C51" s="68" t="s">
        <v>1760</v>
      </c>
      <c r="D51" s="15" t="s">
        <v>1732</v>
      </c>
      <c r="E51" s="15" t="s">
        <v>1682</v>
      </c>
      <c r="F51" s="15" t="s">
        <v>1761</v>
      </c>
      <c r="G51" s="15" t="s">
        <v>111</v>
      </c>
      <c r="H51" s="16" t="s">
        <v>7</v>
      </c>
      <c r="I51" s="16" t="s">
        <v>18</v>
      </c>
      <c r="J51" s="15" t="s">
        <v>127</v>
      </c>
      <c r="K51" s="16"/>
      <c r="L51" s="16"/>
      <c r="M51" s="16"/>
      <c r="N51" s="16"/>
      <c r="O51" s="16" t="s">
        <v>108</v>
      </c>
      <c r="P51" s="16"/>
      <c r="Q51" s="16">
        <v>1</v>
      </c>
    </row>
    <row r="52" spans="1:17" ht="30" x14ac:dyDescent="0.25">
      <c r="A52" s="18">
        <v>42</v>
      </c>
      <c r="B52" s="14">
        <v>598660</v>
      </c>
      <c r="C52" s="68" t="s">
        <v>1762</v>
      </c>
      <c r="D52" s="15" t="s">
        <v>1763</v>
      </c>
      <c r="E52" s="15" t="s">
        <v>1682</v>
      </c>
      <c r="F52" s="15" t="s">
        <v>555</v>
      </c>
      <c r="G52" s="15" t="s">
        <v>111</v>
      </c>
      <c r="H52" s="16" t="s">
        <v>8</v>
      </c>
      <c r="I52" s="16" t="s">
        <v>18</v>
      </c>
      <c r="J52" s="15" t="s">
        <v>397</v>
      </c>
      <c r="K52" s="16"/>
      <c r="L52" s="16"/>
      <c r="M52" s="16" t="s">
        <v>99</v>
      </c>
      <c r="N52" s="16"/>
      <c r="O52" s="16"/>
      <c r="P52" s="16"/>
      <c r="Q52" s="16">
        <v>3</v>
      </c>
    </row>
    <row r="53" spans="1:17" ht="30" x14ac:dyDescent="0.25">
      <c r="A53" s="18">
        <v>43</v>
      </c>
      <c r="B53" s="14">
        <v>598661</v>
      </c>
      <c r="C53" s="68" t="s">
        <v>1762</v>
      </c>
      <c r="D53" s="15" t="s">
        <v>1763</v>
      </c>
      <c r="E53" s="15" t="s">
        <v>1682</v>
      </c>
      <c r="F53" s="15" t="s">
        <v>382</v>
      </c>
      <c r="G53" s="15" t="s">
        <v>111</v>
      </c>
      <c r="H53" s="16" t="s">
        <v>8</v>
      </c>
      <c r="I53" s="16" t="s">
        <v>18</v>
      </c>
      <c r="J53" s="15" t="s">
        <v>397</v>
      </c>
      <c r="K53" s="16"/>
      <c r="L53" s="16"/>
      <c r="M53" s="16" t="s">
        <v>99</v>
      </c>
      <c r="N53" s="16"/>
      <c r="O53" s="16"/>
      <c r="P53" s="16"/>
      <c r="Q53" s="16">
        <v>3</v>
      </c>
    </row>
    <row r="54" spans="1:17" ht="30" x14ac:dyDescent="0.25">
      <c r="A54" s="18">
        <v>44</v>
      </c>
      <c r="B54" s="14">
        <v>598662</v>
      </c>
      <c r="C54" s="68" t="s">
        <v>1762</v>
      </c>
      <c r="D54" s="15" t="s">
        <v>1763</v>
      </c>
      <c r="E54" s="15" t="s">
        <v>1682</v>
      </c>
      <c r="F54" s="15" t="s">
        <v>1764</v>
      </c>
      <c r="G54" s="15" t="s">
        <v>111</v>
      </c>
      <c r="H54" s="16" t="s">
        <v>8</v>
      </c>
      <c r="I54" s="16" t="s">
        <v>19</v>
      </c>
      <c r="J54" s="15" t="s">
        <v>117</v>
      </c>
      <c r="K54" s="16"/>
      <c r="L54" s="16"/>
      <c r="M54" s="16" t="s">
        <v>132</v>
      </c>
      <c r="N54" s="16"/>
      <c r="O54" s="16"/>
      <c r="P54" s="16"/>
      <c r="Q54" s="16">
        <v>4</v>
      </c>
    </row>
    <row r="55" spans="1:17" ht="30" x14ac:dyDescent="0.25">
      <c r="A55" s="18">
        <v>45</v>
      </c>
      <c r="B55" s="14">
        <v>598663</v>
      </c>
      <c r="C55" s="68" t="s">
        <v>1765</v>
      </c>
      <c r="D55" s="15" t="s">
        <v>1766</v>
      </c>
      <c r="E55" s="15" t="s">
        <v>1682</v>
      </c>
      <c r="F55" s="15" t="s">
        <v>95</v>
      </c>
      <c r="G55" s="15" t="s">
        <v>111</v>
      </c>
      <c r="H55" s="16" t="s">
        <v>8</v>
      </c>
      <c r="I55" s="16" t="s">
        <v>18</v>
      </c>
      <c r="J55" s="15" t="s">
        <v>117</v>
      </c>
      <c r="K55" s="16"/>
      <c r="L55" s="16"/>
      <c r="M55" s="16" t="s">
        <v>248</v>
      </c>
      <c r="N55" s="16"/>
      <c r="O55" s="16"/>
      <c r="P55" s="16"/>
      <c r="Q55" s="16">
        <v>1</v>
      </c>
    </row>
    <row r="56" spans="1:17" x14ac:dyDescent="0.25">
      <c r="A56" s="18">
        <v>46</v>
      </c>
      <c r="B56" s="14">
        <v>598664</v>
      </c>
      <c r="C56" s="68" t="s">
        <v>1767</v>
      </c>
      <c r="D56" s="15" t="s">
        <v>1768</v>
      </c>
      <c r="E56" s="15" t="s">
        <v>1682</v>
      </c>
      <c r="F56" s="15" t="s">
        <v>212</v>
      </c>
      <c r="G56" s="15" t="s">
        <v>111</v>
      </c>
      <c r="H56" s="16" t="s">
        <v>8</v>
      </c>
      <c r="I56" s="16" t="s">
        <v>18</v>
      </c>
      <c r="J56" s="15" t="s">
        <v>127</v>
      </c>
      <c r="K56" s="16"/>
      <c r="L56" s="16"/>
      <c r="M56" s="16" t="s">
        <v>154</v>
      </c>
      <c r="N56" s="16"/>
      <c r="O56" s="16"/>
      <c r="P56" s="16"/>
      <c r="Q56" s="16">
        <v>5</v>
      </c>
    </row>
    <row r="57" spans="1:17" x14ac:dyDescent="0.25">
      <c r="A57" s="18">
        <v>47</v>
      </c>
      <c r="B57" s="14">
        <v>598665</v>
      </c>
      <c r="C57" s="68" t="s">
        <v>1769</v>
      </c>
      <c r="D57" s="15" t="s">
        <v>1770</v>
      </c>
      <c r="E57" s="15" t="s">
        <v>1682</v>
      </c>
      <c r="F57" s="15" t="s">
        <v>1771</v>
      </c>
      <c r="G57" s="15" t="s">
        <v>111</v>
      </c>
      <c r="H57" s="16" t="s">
        <v>8</v>
      </c>
      <c r="I57" s="16" t="s">
        <v>18</v>
      </c>
      <c r="J57" s="15" t="s">
        <v>117</v>
      </c>
      <c r="K57" s="16"/>
      <c r="L57" s="16" t="s">
        <v>337</v>
      </c>
      <c r="M57" s="16"/>
      <c r="N57" s="16"/>
      <c r="O57" s="16"/>
      <c r="P57" s="16"/>
      <c r="Q57" s="16">
        <v>1</v>
      </c>
    </row>
    <row r="58" spans="1:17" ht="45" x14ac:dyDescent="0.25">
      <c r="A58" s="18">
        <v>48</v>
      </c>
      <c r="B58" s="14">
        <v>598666</v>
      </c>
      <c r="C58" s="68" t="s">
        <v>1772</v>
      </c>
      <c r="D58" s="15" t="s">
        <v>1773</v>
      </c>
      <c r="E58" s="15" t="s">
        <v>1682</v>
      </c>
      <c r="F58" s="15" t="s">
        <v>1774</v>
      </c>
      <c r="G58" s="15" t="s">
        <v>111</v>
      </c>
      <c r="H58" s="16" t="s">
        <v>8</v>
      </c>
      <c r="I58" s="16" t="s">
        <v>18</v>
      </c>
      <c r="J58" s="15" t="s">
        <v>117</v>
      </c>
      <c r="K58" s="16"/>
      <c r="L58" s="16" t="s">
        <v>108</v>
      </c>
      <c r="M58" s="16"/>
      <c r="N58" s="16"/>
      <c r="O58" s="16"/>
      <c r="P58" s="16"/>
      <c r="Q58" s="16">
        <v>1</v>
      </c>
    </row>
    <row r="59" spans="1:17" ht="30" x14ac:dyDescent="0.25">
      <c r="A59" s="18">
        <v>49</v>
      </c>
      <c r="B59" s="14">
        <v>598667</v>
      </c>
      <c r="C59" s="68" t="s">
        <v>1693</v>
      </c>
      <c r="D59" s="15" t="s">
        <v>1775</v>
      </c>
      <c r="E59" s="15" t="s">
        <v>1682</v>
      </c>
      <c r="F59" s="15" t="s">
        <v>1776</v>
      </c>
      <c r="G59" s="15" t="s">
        <v>111</v>
      </c>
      <c r="H59" s="16" t="s">
        <v>8</v>
      </c>
      <c r="I59" s="16" t="s">
        <v>18</v>
      </c>
      <c r="J59" s="15" t="s">
        <v>112</v>
      </c>
      <c r="K59" s="16"/>
      <c r="L59" s="16" t="s">
        <v>337</v>
      </c>
      <c r="M59" s="16"/>
      <c r="N59" s="16"/>
      <c r="O59" s="16"/>
      <c r="P59" s="16"/>
      <c r="Q59" s="16"/>
    </row>
    <row r="60" spans="1:17" ht="30" x14ac:dyDescent="0.25">
      <c r="A60" s="18">
        <v>50</v>
      </c>
      <c r="B60" s="14">
        <v>598668</v>
      </c>
      <c r="C60" s="68" t="s">
        <v>1693</v>
      </c>
      <c r="D60" s="15" t="s">
        <v>1775</v>
      </c>
      <c r="E60" s="15" t="s">
        <v>1682</v>
      </c>
      <c r="F60" s="15" t="s">
        <v>1272</v>
      </c>
      <c r="G60" s="15" t="s">
        <v>111</v>
      </c>
      <c r="H60" s="16" t="s">
        <v>7</v>
      </c>
      <c r="I60" s="16" t="s">
        <v>19</v>
      </c>
      <c r="J60" s="15" t="s">
        <v>112</v>
      </c>
      <c r="K60" s="16"/>
      <c r="L60" s="16"/>
      <c r="M60" s="16"/>
      <c r="N60" s="16"/>
      <c r="O60" s="16"/>
      <c r="P60" s="16" t="s">
        <v>337</v>
      </c>
      <c r="Q60" s="16">
        <v>1</v>
      </c>
    </row>
    <row r="61" spans="1:17" ht="30" x14ac:dyDescent="0.25">
      <c r="A61" s="18">
        <v>51</v>
      </c>
      <c r="B61" s="14">
        <v>598669</v>
      </c>
      <c r="C61" s="68" t="s">
        <v>1777</v>
      </c>
      <c r="D61" s="15" t="s">
        <v>1778</v>
      </c>
      <c r="E61" s="15" t="s">
        <v>1682</v>
      </c>
      <c r="F61" s="15" t="s">
        <v>1779</v>
      </c>
      <c r="G61" s="15" t="s">
        <v>486</v>
      </c>
      <c r="H61" s="16" t="s">
        <v>8</v>
      </c>
      <c r="I61" s="16" t="s">
        <v>19</v>
      </c>
      <c r="J61" s="15" t="s">
        <v>112</v>
      </c>
      <c r="K61" s="16"/>
      <c r="L61" s="16"/>
      <c r="M61" s="16" t="s">
        <v>337</v>
      </c>
      <c r="N61" s="16"/>
      <c r="P61" s="19"/>
      <c r="Q61" s="16">
        <v>1</v>
      </c>
    </row>
    <row r="62" spans="1:17" ht="30" x14ac:dyDescent="0.25">
      <c r="A62" s="18">
        <v>52</v>
      </c>
      <c r="B62" s="14">
        <v>598670</v>
      </c>
      <c r="C62" s="68" t="s">
        <v>1777</v>
      </c>
      <c r="D62" s="15" t="s">
        <v>1778</v>
      </c>
      <c r="E62" s="15" t="s">
        <v>1682</v>
      </c>
      <c r="F62" s="15" t="s">
        <v>1780</v>
      </c>
      <c r="G62" s="15" t="s">
        <v>111</v>
      </c>
      <c r="H62" s="16" t="s">
        <v>8</v>
      </c>
      <c r="I62" s="16" t="s">
        <v>19</v>
      </c>
      <c r="J62" s="15" t="s">
        <v>117</v>
      </c>
      <c r="K62" s="16"/>
      <c r="L62" s="16"/>
      <c r="M62" s="16" t="s">
        <v>337</v>
      </c>
      <c r="N62" s="16"/>
      <c r="O62" s="16"/>
      <c r="P62" s="16"/>
      <c r="Q62" s="16" t="s">
        <v>337</v>
      </c>
    </row>
    <row r="63" spans="1:17" ht="30" x14ac:dyDescent="0.25">
      <c r="A63" s="18">
        <v>53</v>
      </c>
      <c r="B63" s="14">
        <v>598671</v>
      </c>
      <c r="C63" s="68" t="s">
        <v>1781</v>
      </c>
      <c r="D63" s="15" t="s">
        <v>1778</v>
      </c>
      <c r="E63" s="15" t="s">
        <v>1682</v>
      </c>
      <c r="F63" s="15" t="s">
        <v>1782</v>
      </c>
      <c r="G63" s="15" t="s">
        <v>111</v>
      </c>
      <c r="H63" s="16" t="s">
        <v>8</v>
      </c>
      <c r="I63" s="16" t="s">
        <v>18</v>
      </c>
      <c r="J63" s="15" t="s">
        <v>112</v>
      </c>
      <c r="K63" s="16"/>
      <c r="L63" s="16"/>
      <c r="M63" s="16" t="s">
        <v>337</v>
      </c>
      <c r="N63" s="16"/>
      <c r="O63" s="16"/>
      <c r="P63" s="16"/>
      <c r="Q63" s="16" t="s">
        <v>337</v>
      </c>
    </row>
    <row r="64" spans="1:17" x14ac:dyDescent="0.25">
      <c r="A64" s="18">
        <v>54</v>
      </c>
      <c r="B64" s="14">
        <v>598672</v>
      </c>
      <c r="C64" s="68" t="s">
        <v>1783</v>
      </c>
      <c r="D64" s="15" t="s">
        <v>1784</v>
      </c>
      <c r="E64" s="15" t="s">
        <v>1682</v>
      </c>
      <c r="F64" s="15" t="s">
        <v>1785</v>
      </c>
      <c r="G64" s="15" t="s">
        <v>111</v>
      </c>
      <c r="H64" s="16" t="s">
        <v>8</v>
      </c>
      <c r="I64" s="16" t="s">
        <v>18</v>
      </c>
      <c r="J64" s="15" t="s">
        <v>117</v>
      </c>
      <c r="K64" s="16"/>
      <c r="L64" s="16"/>
      <c r="M64" s="16" t="s">
        <v>337</v>
      </c>
      <c r="N64" s="16"/>
      <c r="O64" s="16"/>
      <c r="P64" s="16"/>
      <c r="Q64" s="16">
        <v>5</v>
      </c>
    </row>
    <row r="65" spans="1:17" ht="30" x14ac:dyDescent="0.25">
      <c r="A65" s="18">
        <v>55</v>
      </c>
      <c r="B65" s="14">
        <v>598673</v>
      </c>
      <c r="C65" s="68" t="s">
        <v>1786</v>
      </c>
      <c r="D65" s="15" t="s">
        <v>1697</v>
      </c>
      <c r="E65" s="15" t="s">
        <v>1682</v>
      </c>
      <c r="F65" s="15" t="s">
        <v>1787</v>
      </c>
      <c r="G65" s="15" t="s">
        <v>111</v>
      </c>
      <c r="H65" s="16" t="s">
        <v>8</v>
      </c>
      <c r="I65" s="16" t="s">
        <v>19</v>
      </c>
      <c r="J65" s="15" t="s">
        <v>114</v>
      </c>
      <c r="K65" s="16"/>
      <c r="L65" s="16"/>
      <c r="M65" s="16" t="s">
        <v>119</v>
      </c>
      <c r="N65" s="16"/>
      <c r="O65" s="16"/>
      <c r="P65" s="16"/>
      <c r="Q65" s="16">
        <v>3</v>
      </c>
    </row>
    <row r="66" spans="1:17" ht="30" x14ac:dyDescent="0.25">
      <c r="A66" s="18">
        <v>56</v>
      </c>
      <c r="B66" s="14">
        <v>598674</v>
      </c>
      <c r="C66" s="68" t="s">
        <v>1788</v>
      </c>
      <c r="D66" s="15" t="s">
        <v>1789</v>
      </c>
      <c r="E66" s="15" t="s">
        <v>1682</v>
      </c>
      <c r="F66" s="15" t="s">
        <v>1790</v>
      </c>
      <c r="G66" s="15" t="s">
        <v>111</v>
      </c>
      <c r="H66" s="16" t="s">
        <v>8</v>
      </c>
      <c r="I66" s="16" t="s">
        <v>19</v>
      </c>
      <c r="J66" s="15" t="s">
        <v>1791</v>
      </c>
      <c r="K66" s="16" t="s">
        <v>337</v>
      </c>
      <c r="L66" s="16"/>
      <c r="M66" s="16"/>
      <c r="N66" s="16"/>
      <c r="O66" s="16"/>
      <c r="P66" s="16"/>
      <c r="Q66" s="16">
        <v>1</v>
      </c>
    </row>
    <row r="67" spans="1:17" ht="30" x14ac:dyDescent="0.25">
      <c r="A67" s="18">
        <v>57</v>
      </c>
      <c r="B67" s="14">
        <v>598675</v>
      </c>
      <c r="C67" s="68" t="s">
        <v>1792</v>
      </c>
      <c r="D67" s="15" t="s">
        <v>1793</v>
      </c>
      <c r="E67" s="15" t="s">
        <v>1682</v>
      </c>
      <c r="F67" s="15" t="s">
        <v>1038</v>
      </c>
      <c r="G67" s="15" t="s">
        <v>111</v>
      </c>
      <c r="H67" s="16" t="s">
        <v>8</v>
      </c>
      <c r="I67" s="16" t="s">
        <v>18</v>
      </c>
      <c r="J67" s="15" t="s">
        <v>140</v>
      </c>
      <c r="K67" s="16"/>
      <c r="L67" s="16"/>
      <c r="M67" s="16" t="s">
        <v>132</v>
      </c>
      <c r="N67" s="16"/>
      <c r="O67" s="16"/>
      <c r="P67" s="16"/>
      <c r="Q67" s="16" t="s">
        <v>337</v>
      </c>
    </row>
    <row r="68" spans="1:17" ht="30" x14ac:dyDescent="0.25">
      <c r="A68" s="18">
        <v>58</v>
      </c>
      <c r="B68" s="14">
        <v>598676</v>
      </c>
      <c r="C68" s="68" t="s">
        <v>1794</v>
      </c>
      <c r="D68" s="15" t="s">
        <v>1793</v>
      </c>
      <c r="E68" s="15" t="s">
        <v>1682</v>
      </c>
      <c r="F68" s="15" t="s">
        <v>1795</v>
      </c>
      <c r="G68" s="15" t="s">
        <v>111</v>
      </c>
      <c r="H68" s="16" t="s">
        <v>8</v>
      </c>
      <c r="I68" s="16" t="s">
        <v>18</v>
      </c>
      <c r="J68" s="15" t="s">
        <v>1090</v>
      </c>
      <c r="K68" s="16"/>
      <c r="L68" s="16"/>
      <c r="M68" s="16" t="s">
        <v>154</v>
      </c>
      <c r="N68" s="16"/>
      <c r="O68" s="16"/>
      <c r="P68" s="16"/>
      <c r="Q68" s="16">
        <v>5</v>
      </c>
    </row>
    <row r="69" spans="1:17" ht="30" x14ac:dyDescent="0.25">
      <c r="A69" s="18">
        <v>59</v>
      </c>
      <c r="B69" s="14">
        <v>598677</v>
      </c>
      <c r="C69" s="68" t="s">
        <v>1796</v>
      </c>
      <c r="D69" s="15" t="s">
        <v>1694</v>
      </c>
      <c r="E69" s="15" t="s">
        <v>1682</v>
      </c>
      <c r="F69" s="15" t="s">
        <v>322</v>
      </c>
      <c r="G69" s="15" t="s">
        <v>111</v>
      </c>
      <c r="H69" s="16" t="s">
        <v>8</v>
      </c>
      <c r="I69" s="16" t="s">
        <v>18</v>
      </c>
      <c r="J69" s="15" t="s">
        <v>1085</v>
      </c>
      <c r="K69" s="16"/>
      <c r="L69" s="16"/>
      <c r="M69" s="16" t="s">
        <v>132</v>
      </c>
      <c r="N69" s="16"/>
      <c r="O69" s="16"/>
      <c r="P69" s="16"/>
      <c r="Q69" s="16">
        <v>4</v>
      </c>
    </row>
    <row r="70" spans="1:17" ht="30" x14ac:dyDescent="0.25">
      <c r="A70" s="18">
        <v>60</v>
      </c>
      <c r="B70" s="14">
        <v>598678</v>
      </c>
      <c r="C70" s="68" t="s">
        <v>1797</v>
      </c>
      <c r="D70" s="15" t="s">
        <v>1798</v>
      </c>
      <c r="E70" s="15" t="s">
        <v>1682</v>
      </c>
      <c r="F70" s="15" t="s">
        <v>322</v>
      </c>
      <c r="G70" s="15" t="s">
        <v>111</v>
      </c>
      <c r="H70" s="16" t="s">
        <v>8</v>
      </c>
      <c r="I70" s="16" t="s">
        <v>18</v>
      </c>
      <c r="J70" s="15" t="s">
        <v>127</v>
      </c>
      <c r="K70" s="16"/>
      <c r="L70" s="16"/>
      <c r="M70" s="16" t="s">
        <v>118</v>
      </c>
      <c r="N70" s="16"/>
      <c r="O70" s="16"/>
      <c r="P70" s="16"/>
      <c r="Q70" s="16">
        <v>8</v>
      </c>
    </row>
    <row r="71" spans="1:17" ht="30" x14ac:dyDescent="0.25">
      <c r="A71" s="18">
        <v>61</v>
      </c>
      <c r="B71" s="14">
        <v>598679</v>
      </c>
      <c r="C71" s="68" t="s">
        <v>1799</v>
      </c>
      <c r="D71" s="15" t="s">
        <v>1789</v>
      </c>
      <c r="E71" s="15" t="s">
        <v>1682</v>
      </c>
      <c r="F71" s="15" t="s">
        <v>1800</v>
      </c>
      <c r="G71" s="15" t="s">
        <v>111</v>
      </c>
      <c r="H71" s="16" t="s">
        <v>8</v>
      </c>
      <c r="I71" s="16" t="s">
        <v>19</v>
      </c>
      <c r="J71" s="15" t="s">
        <v>145</v>
      </c>
      <c r="K71" s="16"/>
      <c r="L71" s="16"/>
      <c r="M71" s="16" t="s">
        <v>99</v>
      </c>
      <c r="N71" s="16"/>
      <c r="O71" s="16"/>
      <c r="P71" s="16"/>
      <c r="Q71" s="16">
        <v>3</v>
      </c>
    </row>
    <row r="72" spans="1:17" ht="30" x14ac:dyDescent="0.25">
      <c r="A72" s="18">
        <v>62</v>
      </c>
      <c r="B72" s="14">
        <v>598680</v>
      </c>
      <c r="C72" s="68" t="s">
        <v>1801</v>
      </c>
      <c r="D72" s="15" t="s">
        <v>1713</v>
      </c>
      <c r="E72" s="15" t="s">
        <v>1682</v>
      </c>
      <c r="F72" s="15" t="s">
        <v>1006</v>
      </c>
      <c r="G72" s="15" t="s">
        <v>111</v>
      </c>
      <c r="H72" s="16" t="s">
        <v>8</v>
      </c>
      <c r="I72" s="16" t="s">
        <v>18</v>
      </c>
      <c r="J72" s="15" t="s">
        <v>127</v>
      </c>
      <c r="K72" s="16"/>
      <c r="L72" s="16"/>
      <c r="M72" s="16" t="s">
        <v>105</v>
      </c>
      <c r="N72" s="16"/>
      <c r="O72" s="16"/>
      <c r="P72" s="16"/>
      <c r="Q72" s="16">
        <v>2</v>
      </c>
    </row>
    <row r="73" spans="1:17" x14ac:dyDescent="0.25">
      <c r="A73" s="18">
        <v>63</v>
      </c>
      <c r="B73" s="14">
        <v>598681</v>
      </c>
      <c r="C73" s="68" t="s">
        <v>1802</v>
      </c>
      <c r="D73" s="15" t="s">
        <v>1732</v>
      </c>
      <c r="E73" s="15" t="s">
        <v>1682</v>
      </c>
      <c r="F73" s="15" t="s">
        <v>1803</v>
      </c>
      <c r="G73" s="15" t="s">
        <v>111</v>
      </c>
      <c r="H73" s="16" t="s">
        <v>7</v>
      </c>
      <c r="I73" s="16" t="s">
        <v>18</v>
      </c>
      <c r="J73" s="15" t="s">
        <v>1090</v>
      </c>
      <c r="L73" s="16"/>
      <c r="M73" s="16"/>
      <c r="N73" s="16" t="s">
        <v>337</v>
      </c>
      <c r="O73" s="16"/>
      <c r="P73" s="16"/>
      <c r="Q73" s="16">
        <v>1</v>
      </c>
    </row>
    <row r="74" spans="1:17" ht="30" x14ac:dyDescent="0.25">
      <c r="A74" s="18">
        <v>64</v>
      </c>
      <c r="B74" s="14">
        <v>598682</v>
      </c>
      <c r="C74" s="68" t="s">
        <v>1804</v>
      </c>
      <c r="D74" s="15" t="s">
        <v>1798</v>
      </c>
      <c r="E74" s="15" t="s">
        <v>1682</v>
      </c>
      <c r="F74" s="15" t="s">
        <v>662</v>
      </c>
      <c r="G74" s="15" t="s">
        <v>111</v>
      </c>
      <c r="H74" s="16" t="s">
        <v>8</v>
      </c>
      <c r="I74" s="16" t="s">
        <v>18</v>
      </c>
      <c r="J74" s="15" t="s">
        <v>112</v>
      </c>
      <c r="K74" s="16"/>
      <c r="L74" s="16"/>
      <c r="M74" s="16" t="s">
        <v>99</v>
      </c>
      <c r="N74" s="16"/>
      <c r="O74" s="16"/>
      <c r="P74" s="16"/>
      <c r="Q74" s="16">
        <v>3</v>
      </c>
    </row>
    <row r="75" spans="1:17" ht="30" x14ac:dyDescent="0.25">
      <c r="A75" s="18">
        <v>65</v>
      </c>
      <c r="B75" s="14">
        <v>598683</v>
      </c>
      <c r="C75" s="68" t="s">
        <v>1804</v>
      </c>
      <c r="D75" s="15" t="s">
        <v>1798</v>
      </c>
      <c r="E75" s="15" t="s">
        <v>1682</v>
      </c>
      <c r="F75" s="15" t="s">
        <v>1805</v>
      </c>
      <c r="G75" s="15" t="s">
        <v>110</v>
      </c>
      <c r="H75" s="16" t="s">
        <v>8</v>
      </c>
      <c r="I75" s="16" t="s">
        <v>18</v>
      </c>
      <c r="J75" s="15" t="s">
        <v>140</v>
      </c>
      <c r="K75" s="16"/>
      <c r="L75" s="16"/>
      <c r="M75" s="16" t="s">
        <v>132</v>
      </c>
      <c r="N75" s="16"/>
      <c r="O75" s="16"/>
      <c r="P75" s="16"/>
      <c r="Q75" s="16">
        <v>4</v>
      </c>
    </row>
    <row r="76" spans="1:17" ht="30" x14ac:dyDescent="0.25">
      <c r="A76" s="18">
        <v>66</v>
      </c>
      <c r="B76" s="14">
        <v>598684</v>
      </c>
      <c r="C76" s="68" t="s">
        <v>1804</v>
      </c>
      <c r="D76" s="15" t="s">
        <v>1798</v>
      </c>
      <c r="E76" s="15" t="s">
        <v>1682</v>
      </c>
      <c r="F76" s="15" t="s">
        <v>1806</v>
      </c>
      <c r="G76" s="15" t="s">
        <v>110</v>
      </c>
      <c r="H76" s="16" t="s">
        <v>8</v>
      </c>
      <c r="I76" s="16" t="s">
        <v>18</v>
      </c>
      <c r="J76" s="15" t="s">
        <v>117</v>
      </c>
      <c r="K76" s="16"/>
      <c r="L76" s="16" t="s">
        <v>108</v>
      </c>
      <c r="M76" s="16"/>
      <c r="N76" s="16"/>
      <c r="O76" s="16"/>
      <c r="P76" s="16"/>
      <c r="Q76" s="16">
        <v>2</v>
      </c>
    </row>
    <row r="77" spans="1:17" ht="30" x14ac:dyDescent="0.25">
      <c r="A77" s="18">
        <v>67</v>
      </c>
      <c r="B77" s="14">
        <v>598685</v>
      </c>
      <c r="C77" s="68" t="s">
        <v>1807</v>
      </c>
      <c r="D77" s="15" t="s">
        <v>1763</v>
      </c>
      <c r="E77" s="15" t="s">
        <v>1682</v>
      </c>
      <c r="F77" s="15" t="s">
        <v>1808</v>
      </c>
      <c r="G77" s="15" t="s">
        <v>111</v>
      </c>
      <c r="H77" s="16" t="s">
        <v>8</v>
      </c>
      <c r="I77" s="16" t="s">
        <v>18</v>
      </c>
      <c r="J77" s="15" t="s">
        <v>117</v>
      </c>
      <c r="K77" s="16"/>
      <c r="L77" s="16"/>
      <c r="M77" s="16" t="s">
        <v>99</v>
      </c>
      <c r="N77" s="16"/>
      <c r="O77" s="16"/>
      <c r="P77" s="16"/>
      <c r="Q77" s="16">
        <v>3</v>
      </c>
    </row>
    <row r="78" spans="1:17" ht="30" x14ac:dyDescent="0.25">
      <c r="A78" s="18">
        <v>68</v>
      </c>
      <c r="B78" s="14">
        <v>598686</v>
      </c>
      <c r="C78" s="68" t="s">
        <v>1809</v>
      </c>
      <c r="D78" s="15" t="s">
        <v>1810</v>
      </c>
      <c r="E78" s="15" t="s">
        <v>1682</v>
      </c>
      <c r="F78" s="15" t="s">
        <v>164</v>
      </c>
      <c r="G78" s="15" t="s">
        <v>111</v>
      </c>
      <c r="H78" s="16" t="s">
        <v>8</v>
      </c>
      <c r="I78" s="16" t="s">
        <v>18</v>
      </c>
      <c r="J78" s="15" t="s">
        <v>1811</v>
      </c>
      <c r="K78" s="16"/>
      <c r="L78" s="16"/>
      <c r="M78" s="16" t="s">
        <v>97</v>
      </c>
      <c r="N78" s="16"/>
      <c r="O78" s="16"/>
      <c r="P78" s="16"/>
      <c r="Q78" s="16">
        <v>6</v>
      </c>
    </row>
    <row r="79" spans="1:17" ht="30" x14ac:dyDescent="0.25">
      <c r="A79" s="18">
        <v>69</v>
      </c>
      <c r="B79" s="14">
        <v>598687</v>
      </c>
      <c r="C79" s="68" t="s">
        <v>1809</v>
      </c>
      <c r="D79" s="15" t="s">
        <v>1810</v>
      </c>
      <c r="E79" s="15" t="s">
        <v>1682</v>
      </c>
      <c r="F79" s="15" t="s">
        <v>1812</v>
      </c>
      <c r="G79" s="15" t="s">
        <v>111</v>
      </c>
      <c r="H79" s="16" t="s">
        <v>8</v>
      </c>
      <c r="I79" s="16" t="s">
        <v>19</v>
      </c>
      <c r="J79" s="15" t="s">
        <v>114</v>
      </c>
      <c r="K79" s="16"/>
      <c r="L79" s="16"/>
      <c r="M79" s="16" t="s">
        <v>186</v>
      </c>
      <c r="N79" s="16"/>
      <c r="O79" s="16"/>
      <c r="P79" s="16"/>
      <c r="Q79" s="16">
        <v>10</v>
      </c>
    </row>
    <row r="80" spans="1:17" ht="30" x14ac:dyDescent="0.25">
      <c r="A80" s="18">
        <v>70</v>
      </c>
      <c r="B80" s="14">
        <v>598688</v>
      </c>
      <c r="C80" s="68" t="s">
        <v>1702</v>
      </c>
      <c r="D80" s="15" t="s">
        <v>1813</v>
      </c>
      <c r="E80" s="15" t="s">
        <v>1682</v>
      </c>
      <c r="F80" s="15" t="s">
        <v>230</v>
      </c>
      <c r="G80" s="15" t="s">
        <v>111</v>
      </c>
      <c r="H80" s="16" t="s">
        <v>7</v>
      </c>
      <c r="I80" s="16" t="s">
        <v>18</v>
      </c>
      <c r="J80" s="15" t="s">
        <v>368</v>
      </c>
      <c r="K80" s="16"/>
      <c r="L80" s="16"/>
      <c r="M80" s="16"/>
      <c r="N80" s="16" t="s">
        <v>264</v>
      </c>
      <c r="O80" s="16"/>
      <c r="P80" s="16"/>
      <c r="Q80" s="16">
        <v>1</v>
      </c>
    </row>
    <row r="81" spans="1:17" x14ac:dyDescent="0.25">
      <c r="A81" s="18">
        <v>71</v>
      </c>
      <c r="B81" s="14">
        <v>598689</v>
      </c>
      <c r="C81" s="68" t="s">
        <v>1783</v>
      </c>
      <c r="D81" s="15" t="s">
        <v>1784</v>
      </c>
      <c r="E81" s="15" t="s">
        <v>1682</v>
      </c>
      <c r="F81" s="15" t="s">
        <v>225</v>
      </c>
      <c r="G81" s="15" t="s">
        <v>111</v>
      </c>
      <c r="H81" s="16" t="s">
        <v>7</v>
      </c>
      <c r="I81" s="16" t="s">
        <v>19</v>
      </c>
      <c r="J81" s="15" t="s">
        <v>1814</v>
      </c>
      <c r="K81" s="16"/>
      <c r="L81" s="16"/>
      <c r="M81" s="16"/>
      <c r="N81" s="16"/>
      <c r="O81" s="16" t="s">
        <v>108</v>
      </c>
      <c r="P81" s="16"/>
      <c r="Q81" s="16">
        <v>1</v>
      </c>
    </row>
    <row r="82" spans="1:17" ht="30" x14ac:dyDescent="0.25">
      <c r="A82" s="18">
        <v>72</v>
      </c>
      <c r="B82" s="14">
        <v>598690</v>
      </c>
      <c r="C82" s="68" t="s">
        <v>1815</v>
      </c>
      <c r="D82" s="15" t="s">
        <v>1816</v>
      </c>
      <c r="E82" s="15" t="s">
        <v>1682</v>
      </c>
      <c r="F82" s="15" t="s">
        <v>1817</v>
      </c>
      <c r="G82" s="15" t="s">
        <v>111</v>
      </c>
      <c r="H82" s="16" t="s">
        <v>8</v>
      </c>
      <c r="I82" s="16" t="s">
        <v>18</v>
      </c>
      <c r="J82" s="15" t="s">
        <v>127</v>
      </c>
      <c r="K82" s="16"/>
      <c r="L82" s="16"/>
      <c r="M82" s="16" t="s">
        <v>154</v>
      </c>
      <c r="N82" s="16"/>
      <c r="O82" s="16"/>
      <c r="P82" s="16"/>
      <c r="Q82" s="16">
        <v>5</v>
      </c>
    </row>
    <row r="83" spans="1:17" ht="30" x14ac:dyDescent="0.25">
      <c r="A83" s="18">
        <v>73</v>
      </c>
      <c r="B83" s="14">
        <v>598691</v>
      </c>
      <c r="C83" s="68" t="s">
        <v>1815</v>
      </c>
      <c r="D83" s="15" t="s">
        <v>1816</v>
      </c>
      <c r="E83" s="15" t="s">
        <v>1682</v>
      </c>
      <c r="F83" s="15" t="s">
        <v>1818</v>
      </c>
      <c r="G83" s="15" t="s">
        <v>111</v>
      </c>
      <c r="H83" s="16" t="s">
        <v>8</v>
      </c>
      <c r="I83" s="16" t="s">
        <v>19</v>
      </c>
      <c r="J83" s="15" t="s">
        <v>368</v>
      </c>
      <c r="K83" s="16"/>
      <c r="L83" s="16"/>
      <c r="M83" s="16" t="s">
        <v>118</v>
      </c>
      <c r="N83" s="16"/>
      <c r="O83" s="16"/>
      <c r="P83" s="16"/>
      <c r="Q83" s="16">
        <v>8</v>
      </c>
    </row>
    <row r="84" spans="1:17" ht="30" x14ac:dyDescent="0.25">
      <c r="A84" s="18">
        <v>74</v>
      </c>
      <c r="B84" s="14">
        <v>598692</v>
      </c>
      <c r="C84" s="68" t="s">
        <v>1815</v>
      </c>
      <c r="D84" s="15" t="s">
        <v>1816</v>
      </c>
      <c r="E84" s="15" t="s">
        <v>1682</v>
      </c>
      <c r="F84" s="15" t="s">
        <v>1819</v>
      </c>
      <c r="G84" s="15" t="s">
        <v>111</v>
      </c>
      <c r="H84" s="16" t="s">
        <v>7</v>
      </c>
      <c r="I84" s="16" t="s">
        <v>19</v>
      </c>
      <c r="J84" s="15" t="s">
        <v>372</v>
      </c>
      <c r="K84" s="16"/>
      <c r="L84" s="16"/>
      <c r="M84" s="16"/>
      <c r="N84" s="16"/>
      <c r="O84" s="16"/>
      <c r="P84" s="16" t="s">
        <v>119</v>
      </c>
      <c r="Q84" s="16">
        <v>7</v>
      </c>
    </row>
    <row r="85" spans="1:17" ht="30" x14ac:dyDescent="0.25">
      <c r="A85" s="18">
        <v>75</v>
      </c>
      <c r="B85" s="14">
        <v>598693</v>
      </c>
      <c r="C85" s="68" t="s">
        <v>1815</v>
      </c>
      <c r="D85" s="15" t="s">
        <v>1816</v>
      </c>
      <c r="E85" s="15" t="s">
        <v>1682</v>
      </c>
      <c r="F85" s="15" t="s">
        <v>1272</v>
      </c>
      <c r="G85" s="15" t="s">
        <v>111</v>
      </c>
      <c r="H85" s="16" t="s">
        <v>7</v>
      </c>
      <c r="I85" s="16" t="s">
        <v>19</v>
      </c>
      <c r="J85" s="15" t="s">
        <v>1820</v>
      </c>
      <c r="K85" s="16"/>
      <c r="L85" s="16"/>
      <c r="M85" s="16"/>
      <c r="N85" s="16"/>
      <c r="O85" s="16"/>
      <c r="P85" s="16" t="s">
        <v>478</v>
      </c>
      <c r="Q85" s="16">
        <v>11</v>
      </c>
    </row>
    <row r="86" spans="1:17" ht="30" x14ac:dyDescent="0.25">
      <c r="A86" s="18">
        <v>76</v>
      </c>
      <c r="B86" s="14">
        <v>598694</v>
      </c>
      <c r="C86" s="68" t="s">
        <v>1744</v>
      </c>
      <c r="D86" s="15" t="s">
        <v>1741</v>
      </c>
      <c r="E86" s="15" t="s">
        <v>1682</v>
      </c>
      <c r="F86" s="15" t="s">
        <v>472</v>
      </c>
      <c r="G86" s="15" t="s">
        <v>111</v>
      </c>
      <c r="H86" s="16" t="s">
        <v>7</v>
      </c>
      <c r="I86" s="16" t="s">
        <v>19</v>
      </c>
      <c r="J86" s="15" t="s">
        <v>117</v>
      </c>
      <c r="K86" s="16"/>
      <c r="L86" s="16"/>
      <c r="M86" s="16"/>
      <c r="N86" s="16" t="s">
        <v>290</v>
      </c>
      <c r="O86" s="16"/>
      <c r="P86" s="16"/>
      <c r="Q86" s="16">
        <v>1</v>
      </c>
    </row>
    <row r="87" spans="1:17" ht="30" x14ac:dyDescent="0.25">
      <c r="A87" s="18">
        <v>77</v>
      </c>
      <c r="B87" s="14">
        <v>598695</v>
      </c>
      <c r="C87" s="68" t="s">
        <v>1744</v>
      </c>
      <c r="D87" s="15" t="s">
        <v>1741</v>
      </c>
      <c r="E87" s="15" t="s">
        <v>1682</v>
      </c>
      <c r="F87" s="15" t="s">
        <v>657</v>
      </c>
      <c r="G87" s="15" t="s">
        <v>111</v>
      </c>
      <c r="H87" s="16" t="s">
        <v>7</v>
      </c>
      <c r="I87" s="16" t="s">
        <v>19</v>
      </c>
      <c r="J87" s="15" t="s">
        <v>112</v>
      </c>
      <c r="K87" s="16"/>
      <c r="L87" s="16"/>
      <c r="M87" s="16"/>
      <c r="N87" s="16" t="s">
        <v>290</v>
      </c>
      <c r="O87" s="16"/>
      <c r="P87" s="16"/>
      <c r="Q87" s="16">
        <v>1</v>
      </c>
    </row>
    <row r="88" spans="1:17" ht="30" x14ac:dyDescent="0.25">
      <c r="A88" s="18">
        <v>78</v>
      </c>
      <c r="B88" s="14">
        <v>598696</v>
      </c>
      <c r="C88" s="68" t="s">
        <v>1744</v>
      </c>
      <c r="D88" s="15" t="s">
        <v>1741</v>
      </c>
      <c r="E88" s="15" t="s">
        <v>1682</v>
      </c>
      <c r="F88" s="15" t="s">
        <v>235</v>
      </c>
      <c r="G88" s="15" t="s">
        <v>111</v>
      </c>
      <c r="H88" s="16" t="s">
        <v>8</v>
      </c>
      <c r="I88" s="16" t="s">
        <v>19</v>
      </c>
      <c r="J88" s="15" t="s">
        <v>1821</v>
      </c>
      <c r="K88" s="16" t="s">
        <v>264</v>
      </c>
      <c r="L88" s="16"/>
      <c r="M88" s="16"/>
      <c r="N88" s="16"/>
      <c r="O88" s="16"/>
      <c r="P88" s="16"/>
      <c r="Q88" s="16">
        <v>1</v>
      </c>
    </row>
    <row r="89" spans="1:17" ht="30" x14ac:dyDescent="0.25">
      <c r="A89" s="18">
        <v>79</v>
      </c>
      <c r="B89" s="14">
        <v>598697</v>
      </c>
      <c r="C89" s="68" t="s">
        <v>1822</v>
      </c>
      <c r="D89" s="15" t="s">
        <v>1823</v>
      </c>
      <c r="E89" s="15" t="s">
        <v>1682</v>
      </c>
      <c r="F89" s="15" t="s">
        <v>1824</v>
      </c>
      <c r="G89" s="15" t="s">
        <v>111</v>
      </c>
      <c r="H89" s="16" t="s">
        <v>7</v>
      </c>
      <c r="I89" s="16" t="s">
        <v>18</v>
      </c>
      <c r="J89" s="15" t="s">
        <v>1825</v>
      </c>
      <c r="K89" s="16"/>
      <c r="L89" s="16"/>
      <c r="M89" s="16"/>
      <c r="N89" s="16"/>
      <c r="O89" s="16" t="s">
        <v>329</v>
      </c>
      <c r="P89" s="16"/>
      <c r="Q89" s="16">
        <v>1</v>
      </c>
    </row>
    <row r="90" spans="1:17" ht="30" x14ac:dyDescent="0.25">
      <c r="A90" s="18">
        <v>80</v>
      </c>
      <c r="B90" s="14">
        <v>598698</v>
      </c>
      <c r="C90" s="68" t="s">
        <v>1822</v>
      </c>
      <c r="D90" s="15" t="s">
        <v>1823</v>
      </c>
      <c r="E90" s="15" t="s">
        <v>1682</v>
      </c>
      <c r="F90" s="15" t="s">
        <v>1826</v>
      </c>
      <c r="G90" s="15" t="s">
        <v>1582</v>
      </c>
      <c r="H90" s="16" t="s">
        <v>8</v>
      </c>
      <c r="I90" s="16" t="s">
        <v>18</v>
      </c>
      <c r="J90" s="15" t="s">
        <v>112</v>
      </c>
      <c r="K90" s="16"/>
      <c r="L90" s="16"/>
      <c r="M90" s="16" t="s">
        <v>186</v>
      </c>
      <c r="N90" s="16"/>
      <c r="O90" s="16"/>
      <c r="P90" s="16"/>
      <c r="Q90" s="16">
        <v>10</v>
      </c>
    </row>
    <row r="91" spans="1:17" ht="30" x14ac:dyDescent="0.25">
      <c r="A91" s="18">
        <v>81</v>
      </c>
      <c r="B91" s="14">
        <v>598699</v>
      </c>
      <c r="C91" s="68" t="s">
        <v>1746</v>
      </c>
      <c r="D91" s="15" t="s">
        <v>1827</v>
      </c>
      <c r="E91" s="15" t="s">
        <v>1682</v>
      </c>
      <c r="F91" s="15" t="s">
        <v>1253</v>
      </c>
      <c r="G91" s="15" t="s">
        <v>111</v>
      </c>
      <c r="H91" s="16" t="s">
        <v>8</v>
      </c>
      <c r="I91" s="16" t="s">
        <v>18</v>
      </c>
      <c r="J91" s="15" t="s">
        <v>1072</v>
      </c>
      <c r="K91" s="16"/>
      <c r="L91" s="16"/>
      <c r="M91" s="16" t="s">
        <v>97</v>
      </c>
      <c r="N91" s="16"/>
      <c r="O91" s="16"/>
      <c r="P91" s="16"/>
      <c r="Q91" s="16">
        <v>3</v>
      </c>
    </row>
    <row r="92" spans="1:17" ht="30" x14ac:dyDescent="0.25">
      <c r="A92" s="18">
        <v>82</v>
      </c>
      <c r="B92" s="14">
        <v>598700</v>
      </c>
      <c r="C92" s="68" t="s">
        <v>1828</v>
      </c>
      <c r="D92" s="15" t="s">
        <v>1829</v>
      </c>
      <c r="E92" s="15" t="s">
        <v>1682</v>
      </c>
      <c r="F92" s="15" t="s">
        <v>659</v>
      </c>
      <c r="G92" s="15" t="s">
        <v>111</v>
      </c>
      <c r="H92" s="16" t="s">
        <v>7</v>
      </c>
      <c r="I92" s="16" t="s">
        <v>18</v>
      </c>
      <c r="J92" s="15" t="s">
        <v>117</v>
      </c>
      <c r="K92" s="16"/>
      <c r="L92" s="16"/>
      <c r="M92" s="16"/>
      <c r="N92" s="16"/>
      <c r="O92" s="16" t="s">
        <v>261</v>
      </c>
      <c r="P92" s="16"/>
      <c r="Q92" s="16">
        <v>1</v>
      </c>
    </row>
    <row r="93" spans="1:17" ht="30" x14ac:dyDescent="0.25">
      <c r="A93" s="18">
        <v>83</v>
      </c>
      <c r="B93" s="14">
        <v>598701</v>
      </c>
      <c r="C93" s="68" t="s">
        <v>1830</v>
      </c>
      <c r="D93" s="15" t="s">
        <v>1793</v>
      </c>
      <c r="E93" s="15" t="s">
        <v>1682</v>
      </c>
      <c r="F93" s="15" t="s">
        <v>362</v>
      </c>
      <c r="G93" s="15" t="s">
        <v>111</v>
      </c>
      <c r="H93" s="16" t="s">
        <v>7</v>
      </c>
      <c r="I93" s="16" t="s">
        <v>19</v>
      </c>
      <c r="J93" s="15" t="s">
        <v>1701</v>
      </c>
      <c r="K93" s="16"/>
      <c r="L93" s="16"/>
      <c r="M93" s="16"/>
      <c r="N93" s="16" t="s">
        <v>172</v>
      </c>
      <c r="O93" s="16"/>
      <c r="P93" s="16"/>
      <c r="Q93" s="16">
        <v>1</v>
      </c>
    </row>
    <row r="94" spans="1:17" ht="30" x14ac:dyDescent="0.25">
      <c r="A94" s="18">
        <v>84</v>
      </c>
      <c r="B94" s="14">
        <v>598702</v>
      </c>
      <c r="C94" s="68" t="s">
        <v>1830</v>
      </c>
      <c r="D94" s="15" t="s">
        <v>1793</v>
      </c>
      <c r="E94" s="15" t="s">
        <v>1682</v>
      </c>
      <c r="F94" s="15" t="s">
        <v>1831</v>
      </c>
      <c r="G94" s="15" t="s">
        <v>111</v>
      </c>
      <c r="H94" s="16" t="s">
        <v>7</v>
      </c>
      <c r="I94" s="16" t="s">
        <v>18</v>
      </c>
      <c r="J94" s="15" t="s">
        <v>1090</v>
      </c>
      <c r="K94" s="16"/>
      <c r="L94" s="16"/>
      <c r="M94" s="16"/>
      <c r="N94" s="16" t="s">
        <v>172</v>
      </c>
      <c r="O94" s="16"/>
      <c r="P94" s="16"/>
      <c r="Q94" s="16">
        <v>1</v>
      </c>
    </row>
    <row r="95" spans="1:17" ht="30" x14ac:dyDescent="0.25">
      <c r="A95" s="18">
        <v>85</v>
      </c>
      <c r="B95" s="14">
        <v>598703</v>
      </c>
      <c r="C95" s="68" t="s">
        <v>1832</v>
      </c>
      <c r="D95" s="15" t="s">
        <v>1833</v>
      </c>
      <c r="E95" s="15" t="s">
        <v>1682</v>
      </c>
      <c r="F95" s="15" t="s">
        <v>1764</v>
      </c>
      <c r="G95" s="15" t="s">
        <v>640</v>
      </c>
      <c r="H95" s="16" t="s">
        <v>8</v>
      </c>
      <c r="I95" s="16" t="s">
        <v>19</v>
      </c>
      <c r="J95" s="15" t="s">
        <v>1039</v>
      </c>
      <c r="K95" s="16"/>
      <c r="L95" s="16"/>
      <c r="M95" s="16" t="s">
        <v>105</v>
      </c>
      <c r="N95" s="16"/>
      <c r="O95" s="16"/>
      <c r="P95" s="16"/>
      <c r="Q95" s="16">
        <v>2</v>
      </c>
    </row>
    <row r="96" spans="1:17" ht="30" x14ac:dyDescent="0.25">
      <c r="A96" s="18">
        <v>86</v>
      </c>
      <c r="B96" s="14">
        <v>598704</v>
      </c>
      <c r="C96" s="68" t="s">
        <v>1723</v>
      </c>
      <c r="D96" s="15" t="s">
        <v>1724</v>
      </c>
      <c r="E96" s="15" t="s">
        <v>1682</v>
      </c>
      <c r="F96" s="15" t="s">
        <v>1047</v>
      </c>
      <c r="G96" s="15" t="s">
        <v>111</v>
      </c>
      <c r="H96" s="16" t="s">
        <v>8</v>
      </c>
      <c r="I96" s="16" t="s">
        <v>18</v>
      </c>
      <c r="J96" s="15" t="s">
        <v>127</v>
      </c>
      <c r="K96" s="16"/>
      <c r="L96" s="16"/>
      <c r="M96" s="16" t="s">
        <v>485</v>
      </c>
      <c r="N96" s="16"/>
      <c r="O96" s="16"/>
      <c r="P96" s="16"/>
      <c r="Q96" s="16">
        <v>9</v>
      </c>
    </row>
    <row r="97" spans="1:17" x14ac:dyDescent="0.25">
      <c r="A97" s="18">
        <v>87</v>
      </c>
      <c r="B97" s="14">
        <v>598705</v>
      </c>
      <c r="C97" s="68" t="s">
        <v>1834</v>
      </c>
      <c r="D97" s="15" t="s">
        <v>1793</v>
      </c>
      <c r="E97" s="15" t="s">
        <v>1682</v>
      </c>
      <c r="F97" s="15" t="s">
        <v>1835</v>
      </c>
      <c r="G97" s="15" t="s">
        <v>111</v>
      </c>
      <c r="H97" s="16" t="s">
        <v>7</v>
      </c>
      <c r="I97" s="16" t="s">
        <v>18</v>
      </c>
      <c r="J97" s="15" t="s">
        <v>368</v>
      </c>
      <c r="K97" s="16"/>
      <c r="L97" s="16"/>
      <c r="M97" s="16"/>
      <c r="N97" s="16"/>
      <c r="O97" s="16" t="s">
        <v>464</v>
      </c>
      <c r="P97" s="16"/>
      <c r="Q97" s="16">
        <v>1</v>
      </c>
    </row>
    <row r="98" spans="1:17" x14ac:dyDescent="0.25">
      <c r="A98" s="18">
        <v>88</v>
      </c>
      <c r="B98" s="14">
        <v>598706</v>
      </c>
      <c r="C98" s="68" t="s">
        <v>1834</v>
      </c>
      <c r="D98" s="15" t="s">
        <v>1793</v>
      </c>
      <c r="E98" s="15" t="s">
        <v>1682</v>
      </c>
      <c r="F98" s="15" t="s">
        <v>1836</v>
      </c>
      <c r="G98" s="15" t="s">
        <v>111</v>
      </c>
      <c r="H98" s="16" t="s">
        <v>7</v>
      </c>
      <c r="I98" s="16" t="s">
        <v>19</v>
      </c>
      <c r="J98" s="15" t="s">
        <v>1701</v>
      </c>
      <c r="K98" s="16"/>
      <c r="L98" s="16"/>
      <c r="M98" s="16"/>
      <c r="N98" s="16"/>
      <c r="O98" s="16" t="s">
        <v>108</v>
      </c>
      <c r="P98" s="16"/>
      <c r="Q98" s="16">
        <v>2</v>
      </c>
    </row>
    <row r="99" spans="1:17" ht="30" x14ac:dyDescent="0.25">
      <c r="A99" s="18">
        <v>89</v>
      </c>
      <c r="B99" s="14">
        <v>598707</v>
      </c>
      <c r="C99" s="68" t="s">
        <v>1837</v>
      </c>
      <c r="D99" s="15" t="s">
        <v>1793</v>
      </c>
      <c r="E99" s="15" t="s">
        <v>1682</v>
      </c>
      <c r="F99" s="15" t="s">
        <v>1838</v>
      </c>
      <c r="G99" s="15" t="s">
        <v>486</v>
      </c>
      <c r="H99" s="16" t="s">
        <v>8</v>
      </c>
      <c r="I99" s="16" t="s">
        <v>18</v>
      </c>
      <c r="J99" s="15" t="s">
        <v>1839</v>
      </c>
      <c r="K99" s="16"/>
      <c r="L99" s="16"/>
      <c r="M99" s="16" t="s">
        <v>154</v>
      </c>
      <c r="N99" s="16"/>
      <c r="O99" s="16"/>
      <c r="P99" s="16"/>
      <c r="Q99" s="16">
        <v>5</v>
      </c>
    </row>
    <row r="100" spans="1:17" ht="30" x14ac:dyDescent="0.25">
      <c r="A100" s="18">
        <v>90</v>
      </c>
      <c r="B100" s="14">
        <v>598708</v>
      </c>
      <c r="C100" s="68" t="s">
        <v>1840</v>
      </c>
      <c r="D100" s="15" t="s">
        <v>1841</v>
      </c>
      <c r="E100" s="15" t="s">
        <v>1682</v>
      </c>
      <c r="F100" s="15" t="s">
        <v>1842</v>
      </c>
      <c r="G100" s="15" t="s">
        <v>111</v>
      </c>
      <c r="H100" s="16" t="s">
        <v>8</v>
      </c>
      <c r="I100" s="16" t="s">
        <v>18</v>
      </c>
      <c r="J100" s="15" t="s">
        <v>336</v>
      </c>
      <c r="K100" s="16" t="s">
        <v>290</v>
      </c>
      <c r="L100" s="16"/>
      <c r="M100" s="16"/>
      <c r="N100" s="16"/>
      <c r="O100" s="16"/>
      <c r="P100" s="16"/>
      <c r="Q100" s="16">
        <v>1</v>
      </c>
    </row>
    <row r="101" spans="1:17" ht="30" x14ac:dyDescent="0.25">
      <c r="A101" s="18">
        <v>91</v>
      </c>
      <c r="B101" s="14">
        <v>598709</v>
      </c>
      <c r="C101" s="68" t="s">
        <v>1840</v>
      </c>
      <c r="D101" s="15" t="s">
        <v>1841</v>
      </c>
      <c r="E101" s="15" t="s">
        <v>1682</v>
      </c>
      <c r="F101" s="15" t="s">
        <v>1060</v>
      </c>
      <c r="G101" s="15" t="s">
        <v>111</v>
      </c>
      <c r="H101" s="16" t="s">
        <v>8</v>
      </c>
      <c r="I101" s="16" t="s">
        <v>19</v>
      </c>
      <c r="J101" s="15" t="s">
        <v>449</v>
      </c>
      <c r="K101" s="16" t="s">
        <v>224</v>
      </c>
      <c r="L101" s="16"/>
      <c r="M101" s="16"/>
      <c r="N101" s="16"/>
      <c r="O101" s="16"/>
      <c r="P101" s="16"/>
      <c r="Q101" s="16">
        <v>1</v>
      </c>
    </row>
    <row r="102" spans="1:17" ht="30" x14ac:dyDescent="0.25">
      <c r="A102" s="18">
        <v>92</v>
      </c>
      <c r="B102" s="14">
        <v>598710</v>
      </c>
      <c r="C102" s="68" t="s">
        <v>1843</v>
      </c>
      <c r="D102" s="15" t="s">
        <v>1681</v>
      </c>
      <c r="E102" s="15" t="s">
        <v>1682</v>
      </c>
      <c r="F102" s="15" t="s">
        <v>1844</v>
      </c>
      <c r="G102" s="15" t="s">
        <v>111</v>
      </c>
      <c r="H102" s="16" t="s">
        <v>8</v>
      </c>
      <c r="I102" s="16" t="s">
        <v>18</v>
      </c>
      <c r="J102" s="15" t="s">
        <v>127</v>
      </c>
      <c r="K102" s="16"/>
      <c r="L102" s="16"/>
      <c r="M102" s="16" t="s">
        <v>118</v>
      </c>
      <c r="N102" s="16"/>
      <c r="O102" s="16"/>
      <c r="P102" s="16"/>
      <c r="Q102" s="16">
        <v>8</v>
      </c>
    </row>
    <row r="103" spans="1:17" ht="30" x14ac:dyDescent="0.25">
      <c r="A103" s="18">
        <v>93</v>
      </c>
      <c r="B103" s="14">
        <v>598711</v>
      </c>
      <c r="C103" s="68" t="s">
        <v>1830</v>
      </c>
      <c r="D103" s="15" t="s">
        <v>1793</v>
      </c>
      <c r="E103" s="15" t="s">
        <v>1682</v>
      </c>
      <c r="F103" s="15" t="s">
        <v>1805</v>
      </c>
      <c r="G103" s="15" t="s">
        <v>111</v>
      </c>
      <c r="H103" s="16" t="s">
        <v>7</v>
      </c>
      <c r="I103" s="16" t="s">
        <v>18</v>
      </c>
      <c r="J103" s="15" t="s">
        <v>127</v>
      </c>
      <c r="K103" s="16"/>
      <c r="L103" s="16"/>
      <c r="M103" s="16"/>
      <c r="N103" s="16"/>
      <c r="O103" s="16" t="s">
        <v>464</v>
      </c>
      <c r="P103" s="16"/>
      <c r="Q103" s="16">
        <v>1</v>
      </c>
    </row>
    <row r="104" spans="1:17" ht="30" x14ac:dyDescent="0.25">
      <c r="A104" s="18">
        <v>94</v>
      </c>
      <c r="B104" s="14">
        <v>598712</v>
      </c>
      <c r="C104" s="68" t="s">
        <v>1830</v>
      </c>
      <c r="D104" s="15" t="s">
        <v>1793</v>
      </c>
      <c r="E104" s="15" t="s">
        <v>1682</v>
      </c>
      <c r="F104" s="15" t="s">
        <v>197</v>
      </c>
      <c r="G104" s="15" t="s">
        <v>111</v>
      </c>
      <c r="H104" s="16" t="s">
        <v>7</v>
      </c>
      <c r="I104" s="16" t="s">
        <v>19</v>
      </c>
      <c r="J104" s="15" t="s">
        <v>114</v>
      </c>
      <c r="K104" s="16"/>
      <c r="L104" s="16"/>
      <c r="M104" s="16"/>
      <c r="N104" s="16"/>
      <c r="O104" s="16"/>
      <c r="P104" s="16" t="s">
        <v>105</v>
      </c>
      <c r="Q104" s="16">
        <v>2</v>
      </c>
    </row>
    <row r="105" spans="1:17" ht="30" x14ac:dyDescent="0.25">
      <c r="A105" s="18">
        <v>95</v>
      </c>
      <c r="B105" s="14">
        <v>598713</v>
      </c>
      <c r="C105" s="68" t="s">
        <v>1830</v>
      </c>
      <c r="D105" s="15" t="s">
        <v>1793</v>
      </c>
      <c r="E105" s="15" t="s">
        <v>1682</v>
      </c>
      <c r="F105" s="15" t="s">
        <v>1845</v>
      </c>
      <c r="G105" s="15" t="s">
        <v>111</v>
      </c>
      <c r="H105" s="16" t="s">
        <v>8</v>
      </c>
      <c r="I105" s="16" t="s">
        <v>18</v>
      </c>
      <c r="J105" s="15" t="s">
        <v>117</v>
      </c>
      <c r="K105" s="16"/>
      <c r="L105" s="16"/>
      <c r="M105" s="16" t="s">
        <v>99</v>
      </c>
      <c r="N105" s="16"/>
      <c r="O105" s="16"/>
      <c r="P105" s="16"/>
      <c r="Q105" s="16">
        <v>1</v>
      </c>
    </row>
    <row r="106" spans="1:17" x14ac:dyDescent="0.25">
      <c r="A106" s="18">
        <v>96</v>
      </c>
      <c r="B106" s="14">
        <v>598714</v>
      </c>
      <c r="C106" s="68" t="s">
        <v>1846</v>
      </c>
      <c r="D106" s="15" t="s">
        <v>1766</v>
      </c>
      <c r="E106" s="15" t="s">
        <v>1682</v>
      </c>
      <c r="F106" s="15" t="s">
        <v>1847</v>
      </c>
      <c r="G106" s="15" t="s">
        <v>1848</v>
      </c>
      <c r="H106" s="16" t="s">
        <v>8</v>
      </c>
      <c r="I106" s="16" t="s">
        <v>18</v>
      </c>
      <c r="J106" s="15" t="s">
        <v>1035</v>
      </c>
      <c r="K106" s="16"/>
      <c r="L106" s="16"/>
      <c r="M106" s="16" t="s">
        <v>485</v>
      </c>
      <c r="N106" s="16"/>
      <c r="O106" s="16"/>
      <c r="P106" s="16"/>
      <c r="Q106" s="16">
        <v>8</v>
      </c>
    </row>
  </sheetData>
  <mergeCells count="19">
    <mergeCell ref="B1:Q1"/>
    <mergeCell ref="B2:Q2"/>
    <mergeCell ref="D4:E4"/>
    <mergeCell ref="F4:F5"/>
    <mergeCell ref="G4:G5"/>
    <mergeCell ref="J4:J5"/>
    <mergeCell ref="K4:K5"/>
    <mergeCell ref="L4:M4"/>
    <mergeCell ref="O4:P4"/>
    <mergeCell ref="D5:D6"/>
    <mergeCell ref="M7:P7"/>
    <mergeCell ref="A8:Q8"/>
    <mergeCell ref="A9:A10"/>
    <mergeCell ref="B9:B10"/>
    <mergeCell ref="C9:E9"/>
    <mergeCell ref="F9:J9"/>
    <mergeCell ref="K9:M9"/>
    <mergeCell ref="N9:P9"/>
    <mergeCell ref="Q9:Q10"/>
  </mergeCells>
  <printOptions horizontalCentered="1" verticalCentered="1"/>
  <pageMargins left="0.23622047244094491" right="0.23622047244094491" top="0.27559055118110237" bottom="0.31496062992125984" header="0.31496062992125984" footer="0.31496062992125984"/>
  <pageSetup scale="70" orientation="landscape" horizontalDpi="4294967294" verticalDpi="0" r:id="rId1"/>
  <headerFooter>
    <oddFooter>&amp;L&amp;"-,Negrita"&amp;12RESPONSABLE MÓDULO DE VACUNACIÓN:&amp;"-,Normal"Napoleón Jiménez Trejo&amp;C&amp;"-,Negrita"&amp;12PERSONAL DE APOYO:&amp;"-,Normal"Hugo César Rojo Flores/Karla I. Chávez Nava&amp;R&amp;"-,Negrita"DOSIS DESP.:&amp;"-,Normal"1 
&amp;"-,Negrita"RECIBOS CANC.:&amp;"-,Normal"0</oddFooter>
  </headerFooter>
  <rowBreaks count="4" manualBreakCount="4">
    <brk id="30" max="16" man="1"/>
    <brk id="50" max="16" man="1"/>
    <brk id="70" max="16" man="1"/>
    <brk id="90" max="16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0EBF6-E06D-4B43-A557-B94C04230252}">
  <dimension ref="A3:F25"/>
  <sheetViews>
    <sheetView workbookViewId="0"/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3" spans="1:6" ht="18.75" x14ac:dyDescent="0.3">
      <c r="A3" s="139" t="s">
        <v>25</v>
      </c>
      <c r="B3" s="139"/>
      <c r="C3" s="139"/>
      <c r="D3" s="139"/>
      <c r="E3" s="139"/>
      <c r="F3" s="139"/>
    </row>
    <row r="4" spans="1:6" ht="18.75" x14ac:dyDescent="0.3">
      <c r="A4" s="145" t="s">
        <v>36</v>
      </c>
      <c r="B4" s="145"/>
      <c r="C4" s="145"/>
      <c r="D4" s="145"/>
      <c r="E4" s="145"/>
      <c r="F4" s="145"/>
    </row>
    <row r="5" spans="1:6" ht="17.25" x14ac:dyDescent="0.3">
      <c r="A5" s="146" t="s">
        <v>2406</v>
      </c>
      <c r="B5" s="146"/>
      <c r="C5" s="146"/>
      <c r="D5" s="146"/>
      <c r="E5" s="146"/>
      <c r="F5" s="146"/>
    </row>
    <row r="7" spans="1:6" ht="34.5" customHeight="1" x14ac:dyDescent="0.25">
      <c r="A7" s="147" t="s">
        <v>2407</v>
      </c>
      <c r="B7" s="148"/>
      <c r="C7" s="148"/>
      <c r="D7" s="148"/>
      <c r="E7" s="148"/>
      <c r="F7" s="148"/>
    </row>
    <row r="9" spans="1:6" ht="15.75" x14ac:dyDescent="0.25">
      <c r="A9" s="149" t="s">
        <v>2419</v>
      </c>
      <c r="B9" s="149"/>
      <c r="C9" s="149"/>
      <c r="D9" s="149"/>
      <c r="E9" s="149"/>
      <c r="F9" s="149"/>
    </row>
    <row r="10" spans="1:6" ht="36.75" customHeight="1" x14ac:dyDescent="0.25">
      <c r="A10" s="144" t="s">
        <v>2421</v>
      </c>
      <c r="B10" s="144"/>
      <c r="C10" s="144"/>
      <c r="D10" s="144"/>
      <c r="E10" s="144"/>
      <c r="F10" s="144"/>
    </row>
    <row r="12" spans="1:6" ht="30" x14ac:dyDescent="0.25">
      <c r="A12" s="24" t="s">
        <v>26</v>
      </c>
      <c r="B12" s="24" t="s">
        <v>27</v>
      </c>
      <c r="C12" s="25" t="s">
        <v>28</v>
      </c>
      <c r="D12" s="23">
        <f>SUM(D13:D14)</f>
        <v>49</v>
      </c>
      <c r="E12" s="25" t="s">
        <v>29</v>
      </c>
      <c r="F12" s="23">
        <f>SUM(F13:F14)</f>
        <v>9</v>
      </c>
    </row>
    <row r="13" spans="1:6" ht="15" customHeight="1" x14ac:dyDescent="0.25">
      <c r="A13" s="140">
        <v>73</v>
      </c>
      <c r="B13" s="142">
        <f>SUM(D12+F12+F15)</f>
        <v>58</v>
      </c>
      <c r="C13" s="26" t="s">
        <v>30</v>
      </c>
      <c r="D13" s="1">
        <v>23</v>
      </c>
      <c r="E13" s="26" t="s">
        <v>30</v>
      </c>
      <c r="F13" s="1">
        <v>4</v>
      </c>
    </row>
    <row r="14" spans="1:6" ht="15" customHeight="1" x14ac:dyDescent="0.25">
      <c r="A14" s="141"/>
      <c r="B14" s="143"/>
      <c r="C14" s="26" t="s">
        <v>31</v>
      </c>
      <c r="D14" s="1">
        <v>26</v>
      </c>
      <c r="E14" s="26" t="s">
        <v>31</v>
      </c>
      <c r="F14" s="1">
        <v>5</v>
      </c>
    </row>
    <row r="15" spans="1:6" ht="15.75" customHeight="1" x14ac:dyDescent="0.25">
      <c r="A15" s="7"/>
      <c r="C15" s="42"/>
      <c r="D15" s="150" t="s">
        <v>45</v>
      </c>
      <c r="E15" s="151"/>
      <c r="F15" s="46">
        <v>0</v>
      </c>
    </row>
    <row r="16" spans="1:6" ht="15.75" customHeight="1" x14ac:dyDescent="0.25">
      <c r="A16" s="7"/>
      <c r="D16" s="29"/>
      <c r="E16" s="28"/>
      <c r="F16" s="29"/>
    </row>
    <row r="17" spans="1:6" ht="15" customHeight="1" x14ac:dyDescent="0.25">
      <c r="D17" s="138" t="s">
        <v>37</v>
      </c>
      <c r="E17" s="138"/>
      <c r="F17" s="29">
        <v>0</v>
      </c>
    </row>
    <row r="19" spans="1:6" x14ac:dyDescent="0.25">
      <c r="B19" s="27" t="s">
        <v>33</v>
      </c>
      <c r="C19" s="27" t="s">
        <v>34</v>
      </c>
      <c r="D19" s="27" t="s">
        <v>35</v>
      </c>
      <c r="E19" s="27" t="s">
        <v>47</v>
      </c>
      <c r="F19" s="27" t="s">
        <v>2405</v>
      </c>
    </row>
    <row r="20" spans="1:6" ht="30" x14ac:dyDescent="0.25">
      <c r="A20" s="76" t="s">
        <v>32</v>
      </c>
      <c r="B20" s="48">
        <v>598715</v>
      </c>
      <c r="C20" s="48">
        <v>598772</v>
      </c>
      <c r="D20" s="1">
        <v>0</v>
      </c>
      <c r="E20" s="1">
        <v>0</v>
      </c>
      <c r="F20" s="1">
        <v>0</v>
      </c>
    </row>
    <row r="21" spans="1:6" x14ac:dyDescent="0.25">
      <c r="A21" s="47"/>
      <c r="B21" s="49"/>
      <c r="C21" s="49"/>
      <c r="D21" s="3"/>
      <c r="E21" s="3"/>
    </row>
    <row r="22" spans="1:6" x14ac:dyDescent="0.25">
      <c r="A22" s="47"/>
      <c r="B22" s="48"/>
      <c r="C22" s="48"/>
      <c r="D22" s="3"/>
      <c r="E22" s="3"/>
    </row>
    <row r="23" spans="1:6" x14ac:dyDescent="0.25">
      <c r="A23" s="47"/>
      <c r="B23" s="48"/>
      <c r="C23" s="48"/>
      <c r="D23" s="3"/>
      <c r="E23" s="3"/>
    </row>
    <row r="24" spans="1:6" x14ac:dyDescent="0.25">
      <c r="A24" s="47"/>
      <c r="B24" s="48"/>
      <c r="C24" s="48"/>
      <c r="D24" s="3"/>
      <c r="E24" s="3"/>
    </row>
    <row r="25" spans="1:6" x14ac:dyDescent="0.25">
      <c r="A25" s="47"/>
      <c r="B25" s="48"/>
      <c r="C25" s="48"/>
      <c r="D25" s="3"/>
      <c r="E25" s="3"/>
    </row>
  </sheetData>
  <mergeCells count="10">
    <mergeCell ref="A13:A14"/>
    <mergeCell ref="B13:B14"/>
    <mergeCell ref="D15:E15"/>
    <mergeCell ref="D17:E17"/>
    <mergeCell ref="A3:F3"/>
    <mergeCell ref="A4:F4"/>
    <mergeCell ref="A5:F5"/>
    <mergeCell ref="A7:F7"/>
    <mergeCell ref="A9:F9"/>
    <mergeCell ref="A10:F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125" orientation="landscape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1AEA6-9E3D-4455-82D4-42D39F3BC6C8}">
  <dimension ref="A1:Q1048043"/>
  <sheetViews>
    <sheetView workbookViewId="0"/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22.28515625" customWidth="1"/>
    <col min="4" max="4" width="26.7109375" customWidth="1"/>
    <col min="5" max="5" width="13.28515625" style="3" customWidth="1"/>
    <col min="6" max="6" width="14.85546875" customWidth="1"/>
    <col min="7" max="7" width="14.5703125" customWidth="1"/>
    <col min="8" max="8" width="9.5703125" style="1" bestFit="1" customWidth="1"/>
    <col min="9" max="9" width="5.7109375" style="1" bestFit="1" customWidth="1"/>
    <col min="10" max="10" width="15.42578125" style="2" customWidth="1"/>
    <col min="11" max="11" width="7.7109375" style="1" bestFit="1" customWidth="1"/>
    <col min="12" max="12" width="7.5703125" style="1" bestFit="1" customWidth="1"/>
    <col min="13" max="13" width="6.5703125" style="1" bestFit="1" customWidth="1"/>
    <col min="14" max="14" width="7.7109375" style="1" bestFit="1" customWidth="1"/>
    <col min="15" max="15" width="6.5703125" style="1" bestFit="1" customWidth="1"/>
    <col min="16" max="16" width="6.140625" style="1" customWidth="1"/>
    <col min="17" max="17" width="10.140625" style="1" customWidth="1"/>
  </cols>
  <sheetData>
    <row r="1" spans="1:17" ht="21" x14ac:dyDescent="0.35">
      <c r="B1" s="153" t="s">
        <v>0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</row>
    <row r="2" spans="1:17" ht="18.75" x14ac:dyDescent="0.3">
      <c r="B2" s="139" t="s">
        <v>11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4" spans="1:17" ht="15.75" customHeight="1" x14ac:dyDescent="0.25">
      <c r="A4" s="6" t="s">
        <v>38</v>
      </c>
      <c r="B4" s="7"/>
      <c r="C4" s="8" t="s">
        <v>16</v>
      </c>
      <c r="D4" s="154">
        <v>45196</v>
      </c>
      <c r="E4" s="154"/>
      <c r="F4" s="156" t="s">
        <v>20</v>
      </c>
      <c r="G4" s="155">
        <v>73</v>
      </c>
      <c r="H4" s="31"/>
      <c r="I4" s="31"/>
      <c r="J4" s="148" t="s">
        <v>21</v>
      </c>
      <c r="K4" s="152">
        <f>N4+Q4+Q7</f>
        <v>58</v>
      </c>
      <c r="L4" s="149" t="s">
        <v>22</v>
      </c>
      <c r="M4" s="149"/>
      <c r="N4" s="36">
        <f>SUM(M5:M6)</f>
        <v>49</v>
      </c>
      <c r="O4" s="149" t="s">
        <v>23</v>
      </c>
      <c r="P4" s="149"/>
      <c r="Q4" s="36">
        <f>SUBTOTAL(9,P5:P6)</f>
        <v>9</v>
      </c>
    </row>
    <row r="5" spans="1:17" ht="15.75" customHeight="1" x14ac:dyDescent="0.25">
      <c r="C5" s="20" t="s">
        <v>17</v>
      </c>
      <c r="D5" s="43" t="s">
        <v>2420</v>
      </c>
      <c r="F5" s="156"/>
      <c r="G5" s="155"/>
      <c r="H5" s="31"/>
      <c r="I5" s="31"/>
      <c r="J5" s="148"/>
      <c r="K5" s="152"/>
      <c r="L5" s="9" t="s">
        <v>19</v>
      </c>
      <c r="M5" s="1">
        <v>23</v>
      </c>
      <c r="O5" s="9" t="s">
        <v>19</v>
      </c>
      <c r="P5" s="1">
        <v>4</v>
      </c>
    </row>
    <row r="6" spans="1:17" ht="15" customHeight="1" x14ac:dyDescent="0.25">
      <c r="D6" s="43"/>
      <c r="L6" s="9" t="s">
        <v>18</v>
      </c>
      <c r="M6" s="1">
        <v>26</v>
      </c>
      <c r="N6" s="4"/>
      <c r="O6" s="9" t="s">
        <v>18</v>
      </c>
      <c r="P6" s="1">
        <v>5</v>
      </c>
    </row>
    <row r="7" spans="1:17" ht="15" customHeight="1" x14ac:dyDescent="0.25">
      <c r="C7" s="41"/>
      <c r="D7" s="41"/>
      <c r="E7" s="41"/>
      <c r="F7" s="41"/>
      <c r="G7" s="41"/>
      <c r="J7" s="42" t="s">
        <v>46</v>
      </c>
      <c r="K7" s="36"/>
      <c r="M7" s="157" t="s">
        <v>45</v>
      </c>
      <c r="N7" s="157"/>
      <c r="O7" s="157"/>
      <c r="P7" s="157"/>
      <c r="Q7" s="36">
        <v>0</v>
      </c>
    </row>
    <row r="8" spans="1:17" s="5" customFormat="1" ht="18.75" x14ac:dyDescent="0.3">
      <c r="A8" s="158" t="s">
        <v>2415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</row>
    <row r="9" spans="1:17" ht="15" customHeight="1" x14ac:dyDescent="0.25">
      <c r="A9" s="159" t="s">
        <v>15</v>
      </c>
      <c r="B9" s="159" t="s">
        <v>5</v>
      </c>
      <c r="C9" s="160" t="s">
        <v>14</v>
      </c>
      <c r="D9" s="160"/>
      <c r="E9" s="160"/>
      <c r="F9" s="163" t="s">
        <v>13</v>
      </c>
      <c r="G9" s="164"/>
      <c r="H9" s="164"/>
      <c r="I9" s="164"/>
      <c r="J9" s="165"/>
      <c r="K9" s="161" t="s">
        <v>8</v>
      </c>
      <c r="L9" s="161"/>
      <c r="M9" s="161"/>
      <c r="N9" s="162" t="s">
        <v>7</v>
      </c>
      <c r="O9" s="162"/>
      <c r="P9" s="162"/>
      <c r="Q9" s="159" t="s">
        <v>4</v>
      </c>
    </row>
    <row r="10" spans="1:17" s="4" customFormat="1" ht="27" x14ac:dyDescent="0.25">
      <c r="A10" s="159"/>
      <c r="B10" s="159"/>
      <c r="C10" s="30" t="s">
        <v>12</v>
      </c>
      <c r="D10" s="30" t="s">
        <v>10</v>
      </c>
      <c r="E10" s="30" t="s">
        <v>1</v>
      </c>
      <c r="F10" s="34" t="s">
        <v>12</v>
      </c>
      <c r="G10" s="34" t="s">
        <v>6</v>
      </c>
      <c r="H10" s="35" t="s">
        <v>9</v>
      </c>
      <c r="I10" s="34" t="s">
        <v>3</v>
      </c>
      <c r="J10" s="34" t="s">
        <v>2</v>
      </c>
      <c r="K10" s="33" t="s">
        <v>43</v>
      </c>
      <c r="L10" s="33" t="s">
        <v>41</v>
      </c>
      <c r="M10" s="33" t="s">
        <v>40</v>
      </c>
      <c r="N10" s="32" t="s">
        <v>42</v>
      </c>
      <c r="O10" s="32" t="s">
        <v>41</v>
      </c>
      <c r="P10" s="32" t="s">
        <v>40</v>
      </c>
      <c r="Q10" s="159"/>
    </row>
    <row r="11" spans="1:17" ht="30" x14ac:dyDescent="0.25">
      <c r="A11" s="18">
        <v>1</v>
      </c>
      <c r="B11" s="14">
        <v>598715</v>
      </c>
      <c r="C11" s="15" t="s">
        <v>1849</v>
      </c>
      <c r="D11" s="15" t="s">
        <v>1850</v>
      </c>
      <c r="E11" s="15" t="s">
        <v>1851</v>
      </c>
      <c r="F11" s="15" t="s">
        <v>956</v>
      </c>
      <c r="G11" s="15" t="s">
        <v>367</v>
      </c>
      <c r="H11" s="16" t="s">
        <v>8</v>
      </c>
      <c r="I11" s="16" t="s">
        <v>18</v>
      </c>
      <c r="J11" s="15" t="s">
        <v>353</v>
      </c>
      <c r="K11" s="16"/>
      <c r="L11" s="16"/>
      <c r="M11" s="16" t="s">
        <v>132</v>
      </c>
      <c r="N11" s="16"/>
      <c r="O11" s="16"/>
      <c r="P11" s="16"/>
      <c r="Q11" s="16">
        <v>3</v>
      </c>
    </row>
    <row r="12" spans="1:17" x14ac:dyDescent="0.25">
      <c r="A12" s="18">
        <v>2</v>
      </c>
      <c r="B12" s="14">
        <f>B11+1</f>
        <v>598716</v>
      </c>
      <c r="C12" s="15" t="s">
        <v>1852</v>
      </c>
      <c r="D12" s="15" t="s">
        <v>1850</v>
      </c>
      <c r="E12" s="15" t="s">
        <v>1851</v>
      </c>
      <c r="F12" s="15" t="s">
        <v>1038</v>
      </c>
      <c r="G12" s="15" t="s">
        <v>111</v>
      </c>
      <c r="H12" s="16" t="s">
        <v>8</v>
      </c>
      <c r="I12" s="16" t="s">
        <v>18</v>
      </c>
      <c r="J12" s="15" t="s">
        <v>127</v>
      </c>
      <c r="K12" s="16"/>
      <c r="L12" s="16"/>
      <c r="M12" s="16" t="s">
        <v>99</v>
      </c>
      <c r="N12" s="16"/>
      <c r="O12" s="16"/>
      <c r="P12" s="16"/>
      <c r="Q12" s="16">
        <v>3</v>
      </c>
    </row>
    <row r="13" spans="1:17" ht="30" x14ac:dyDescent="0.25">
      <c r="A13" s="18">
        <v>3</v>
      </c>
      <c r="B13" s="14">
        <f t="shared" ref="B13:B68" si="0">B12+1</f>
        <v>598717</v>
      </c>
      <c r="C13" s="15" t="s">
        <v>1853</v>
      </c>
      <c r="D13" s="15" t="s">
        <v>1854</v>
      </c>
      <c r="E13" s="15" t="s">
        <v>1851</v>
      </c>
      <c r="F13" s="15" t="s">
        <v>1855</v>
      </c>
      <c r="G13" s="15" t="s">
        <v>432</v>
      </c>
      <c r="H13" s="16" t="s">
        <v>8</v>
      </c>
      <c r="I13" s="16" t="s">
        <v>19</v>
      </c>
      <c r="J13" s="15" t="s">
        <v>692</v>
      </c>
      <c r="K13" s="16"/>
      <c r="L13" s="16"/>
      <c r="M13" s="16" t="s">
        <v>154</v>
      </c>
      <c r="N13" s="16"/>
      <c r="O13" s="16"/>
      <c r="P13" s="16"/>
      <c r="Q13" s="16">
        <v>5</v>
      </c>
    </row>
    <row r="14" spans="1:17" ht="30" x14ac:dyDescent="0.25">
      <c r="A14" s="18">
        <v>4</v>
      </c>
      <c r="B14" s="14">
        <f t="shared" si="0"/>
        <v>598718</v>
      </c>
      <c r="C14" s="15" t="s">
        <v>1853</v>
      </c>
      <c r="D14" s="15" t="s">
        <v>1854</v>
      </c>
      <c r="E14" s="15" t="s">
        <v>1851</v>
      </c>
      <c r="F14" s="15" t="s">
        <v>1856</v>
      </c>
      <c r="G14" s="15" t="s">
        <v>432</v>
      </c>
      <c r="H14" s="16" t="s">
        <v>8</v>
      </c>
      <c r="I14" s="16" t="s">
        <v>18</v>
      </c>
      <c r="J14" s="15" t="s">
        <v>692</v>
      </c>
      <c r="K14" s="16"/>
      <c r="L14" s="16"/>
      <c r="M14" s="16" t="s">
        <v>229</v>
      </c>
      <c r="N14" s="16"/>
      <c r="O14" s="16"/>
      <c r="P14" s="16"/>
      <c r="Q14" s="16">
        <v>14</v>
      </c>
    </row>
    <row r="15" spans="1:17" ht="30" x14ac:dyDescent="0.25">
      <c r="A15" s="18">
        <v>5</v>
      </c>
      <c r="B15" s="14">
        <f t="shared" si="0"/>
        <v>598719</v>
      </c>
      <c r="C15" s="15" t="s">
        <v>1853</v>
      </c>
      <c r="D15" s="15" t="s">
        <v>1854</v>
      </c>
      <c r="E15" s="15" t="s">
        <v>1851</v>
      </c>
      <c r="F15" s="15" t="s">
        <v>1207</v>
      </c>
      <c r="G15" s="15" t="s">
        <v>432</v>
      </c>
      <c r="H15" s="16" t="s">
        <v>8</v>
      </c>
      <c r="I15" s="16" t="s">
        <v>19</v>
      </c>
      <c r="J15" s="15" t="s">
        <v>692</v>
      </c>
      <c r="K15" s="16"/>
      <c r="L15" s="16"/>
      <c r="M15" s="16" t="s">
        <v>105</v>
      </c>
      <c r="N15" s="16"/>
      <c r="O15" s="16"/>
      <c r="P15" s="16"/>
      <c r="Q15" s="16">
        <v>2</v>
      </c>
    </row>
    <row r="16" spans="1:17" ht="30" x14ac:dyDescent="0.25">
      <c r="A16" s="18">
        <v>6</v>
      </c>
      <c r="B16" s="14">
        <f t="shared" si="0"/>
        <v>598720</v>
      </c>
      <c r="C16" s="15" t="s">
        <v>1853</v>
      </c>
      <c r="D16" s="15" t="s">
        <v>1854</v>
      </c>
      <c r="E16" s="15" t="s">
        <v>1851</v>
      </c>
      <c r="F16" s="15" t="s">
        <v>325</v>
      </c>
      <c r="G16" s="15" t="s">
        <v>432</v>
      </c>
      <c r="H16" s="16" t="s">
        <v>8</v>
      </c>
      <c r="I16" s="16" t="s">
        <v>19</v>
      </c>
      <c r="J16" s="15" t="s">
        <v>692</v>
      </c>
      <c r="K16" s="16"/>
      <c r="L16" s="16"/>
      <c r="M16" s="16" t="s">
        <v>118</v>
      </c>
      <c r="N16" s="16"/>
      <c r="O16" s="16"/>
      <c r="P16" s="16"/>
      <c r="Q16" s="16">
        <v>8</v>
      </c>
    </row>
    <row r="17" spans="1:17" ht="30" x14ac:dyDescent="0.25">
      <c r="A17" s="18">
        <v>7</v>
      </c>
      <c r="B17" s="14">
        <f t="shared" si="0"/>
        <v>598721</v>
      </c>
      <c r="C17" s="15" t="s">
        <v>1857</v>
      </c>
      <c r="D17" s="15" t="s">
        <v>1858</v>
      </c>
      <c r="E17" s="15" t="s">
        <v>1851</v>
      </c>
      <c r="F17" s="15" t="s">
        <v>1859</v>
      </c>
      <c r="G17" s="15" t="s">
        <v>139</v>
      </c>
      <c r="H17" s="16" t="s">
        <v>8</v>
      </c>
      <c r="I17" s="16" t="s">
        <v>18</v>
      </c>
      <c r="J17" s="15" t="s">
        <v>397</v>
      </c>
      <c r="K17" s="16"/>
      <c r="L17" s="16"/>
      <c r="M17" s="16" t="s">
        <v>1860</v>
      </c>
      <c r="N17" s="16"/>
      <c r="O17" s="16"/>
      <c r="P17" s="16"/>
      <c r="Q17" s="16">
        <v>3</v>
      </c>
    </row>
    <row r="18" spans="1:17" x14ac:dyDescent="0.25">
      <c r="A18" s="18">
        <v>8</v>
      </c>
      <c r="B18" s="14">
        <f t="shared" si="0"/>
        <v>598722</v>
      </c>
      <c r="C18" s="15" t="s">
        <v>1861</v>
      </c>
      <c r="D18" s="15" t="s">
        <v>1862</v>
      </c>
      <c r="E18" s="15" t="s">
        <v>1851</v>
      </c>
      <c r="F18" s="15" t="s">
        <v>382</v>
      </c>
      <c r="G18" s="15" t="s">
        <v>111</v>
      </c>
      <c r="H18" s="16" t="s">
        <v>8</v>
      </c>
      <c r="I18" s="16" t="s">
        <v>18</v>
      </c>
      <c r="J18" s="15" t="s">
        <v>397</v>
      </c>
      <c r="K18" s="16"/>
      <c r="L18" s="16"/>
      <c r="M18" s="16" t="s">
        <v>119</v>
      </c>
      <c r="N18" s="16"/>
      <c r="O18" s="16"/>
      <c r="P18" s="16"/>
      <c r="Q18" s="16">
        <v>5</v>
      </c>
    </row>
    <row r="19" spans="1:17" ht="30" x14ac:dyDescent="0.25">
      <c r="A19" s="18">
        <v>9</v>
      </c>
      <c r="B19" s="14">
        <f t="shared" si="0"/>
        <v>598723</v>
      </c>
      <c r="C19" s="15" t="s">
        <v>1861</v>
      </c>
      <c r="D19" s="15" t="s">
        <v>1862</v>
      </c>
      <c r="E19" s="15" t="s">
        <v>1851</v>
      </c>
      <c r="F19" s="15" t="s">
        <v>582</v>
      </c>
      <c r="G19" s="15" t="s">
        <v>111</v>
      </c>
      <c r="H19" s="16" t="s">
        <v>8</v>
      </c>
      <c r="I19" s="16" t="s">
        <v>19</v>
      </c>
      <c r="J19" s="15" t="s">
        <v>1130</v>
      </c>
      <c r="K19" s="16"/>
      <c r="L19" s="16"/>
      <c r="M19" s="16" t="s">
        <v>99</v>
      </c>
      <c r="N19" s="16"/>
      <c r="O19" s="16"/>
      <c r="P19" s="16"/>
      <c r="Q19" s="16">
        <v>3</v>
      </c>
    </row>
    <row r="20" spans="1:17" ht="30" x14ac:dyDescent="0.25">
      <c r="A20" s="18">
        <v>10</v>
      </c>
      <c r="B20" s="14">
        <f t="shared" si="0"/>
        <v>598724</v>
      </c>
      <c r="C20" s="15" t="s">
        <v>1863</v>
      </c>
      <c r="D20" s="15" t="s">
        <v>1532</v>
      </c>
      <c r="E20" s="15" t="s">
        <v>1851</v>
      </c>
      <c r="F20" s="15" t="s">
        <v>1864</v>
      </c>
      <c r="G20" s="15" t="s">
        <v>111</v>
      </c>
      <c r="H20" s="16" t="s">
        <v>8</v>
      </c>
      <c r="I20" s="16" t="s">
        <v>18</v>
      </c>
      <c r="J20" s="15" t="s">
        <v>1090</v>
      </c>
      <c r="K20" s="16"/>
      <c r="L20" s="16"/>
      <c r="M20" s="16" t="s">
        <v>105</v>
      </c>
      <c r="N20" s="16"/>
      <c r="O20" s="16"/>
      <c r="P20" s="16"/>
      <c r="Q20" s="16">
        <v>2</v>
      </c>
    </row>
    <row r="21" spans="1:17" ht="30" x14ac:dyDescent="0.25">
      <c r="A21" s="18">
        <v>11</v>
      </c>
      <c r="B21" s="14">
        <f t="shared" si="0"/>
        <v>598725</v>
      </c>
      <c r="C21" s="15" t="s">
        <v>1863</v>
      </c>
      <c r="D21" s="15" t="s">
        <v>1532</v>
      </c>
      <c r="E21" s="15" t="s">
        <v>1851</v>
      </c>
      <c r="F21" s="15" t="s">
        <v>1865</v>
      </c>
      <c r="G21" s="15" t="s">
        <v>111</v>
      </c>
      <c r="H21" s="16" t="s">
        <v>7</v>
      </c>
      <c r="I21" s="16" t="s">
        <v>18</v>
      </c>
      <c r="J21" s="15" t="s">
        <v>1820</v>
      </c>
      <c r="K21" s="16"/>
      <c r="L21" s="16"/>
      <c r="M21" s="16"/>
      <c r="N21" s="16" t="s">
        <v>224</v>
      </c>
      <c r="O21" s="16"/>
      <c r="P21" s="16"/>
      <c r="Q21" s="16">
        <v>1</v>
      </c>
    </row>
    <row r="22" spans="1:17" ht="30" x14ac:dyDescent="0.25">
      <c r="A22" s="18">
        <v>12</v>
      </c>
      <c r="B22" s="14">
        <f t="shared" si="0"/>
        <v>598726</v>
      </c>
      <c r="C22" s="68" t="s">
        <v>1866</v>
      </c>
      <c r="D22" s="15" t="s">
        <v>1867</v>
      </c>
      <c r="E22" s="15" t="s">
        <v>1851</v>
      </c>
      <c r="F22" s="15" t="s">
        <v>382</v>
      </c>
      <c r="G22" s="15" t="s">
        <v>425</v>
      </c>
      <c r="H22" s="16" t="s">
        <v>8</v>
      </c>
      <c r="I22" s="16" t="s">
        <v>18</v>
      </c>
      <c r="J22" s="15" t="s">
        <v>140</v>
      </c>
      <c r="K22" s="16"/>
      <c r="L22" s="16"/>
      <c r="M22" s="16" t="s">
        <v>105</v>
      </c>
      <c r="N22" s="16"/>
      <c r="O22" s="16"/>
      <c r="P22" s="16"/>
      <c r="Q22" s="16">
        <v>2</v>
      </c>
    </row>
    <row r="23" spans="1:17" ht="30" x14ac:dyDescent="0.25">
      <c r="A23" s="18">
        <v>13</v>
      </c>
      <c r="B23" s="14">
        <f t="shared" si="0"/>
        <v>598727</v>
      </c>
      <c r="C23" s="68" t="s">
        <v>1866</v>
      </c>
      <c r="D23" s="15" t="s">
        <v>1867</v>
      </c>
      <c r="E23" s="15" t="s">
        <v>1851</v>
      </c>
      <c r="F23" s="15" t="s">
        <v>582</v>
      </c>
      <c r="G23" s="15" t="s">
        <v>486</v>
      </c>
      <c r="H23" s="16" t="s">
        <v>8</v>
      </c>
      <c r="I23" s="16" t="s">
        <v>19</v>
      </c>
      <c r="J23" s="15" t="s">
        <v>114</v>
      </c>
      <c r="K23" s="16"/>
      <c r="L23" s="16"/>
      <c r="M23" s="16" t="s">
        <v>132</v>
      </c>
      <c r="N23" s="16"/>
      <c r="O23" s="16"/>
      <c r="P23" s="16"/>
      <c r="Q23" s="16">
        <v>4</v>
      </c>
    </row>
    <row r="24" spans="1:17" ht="30" x14ac:dyDescent="0.25">
      <c r="A24" s="18">
        <v>14</v>
      </c>
      <c r="B24" s="14">
        <f t="shared" si="0"/>
        <v>598728</v>
      </c>
      <c r="C24" s="68" t="s">
        <v>1868</v>
      </c>
      <c r="D24" s="15" t="s">
        <v>1869</v>
      </c>
      <c r="E24" s="15" t="s">
        <v>1851</v>
      </c>
      <c r="F24" s="15" t="s">
        <v>382</v>
      </c>
      <c r="G24" s="15" t="s">
        <v>111</v>
      </c>
      <c r="H24" s="16" t="s">
        <v>8</v>
      </c>
      <c r="I24" s="16" t="s">
        <v>18</v>
      </c>
      <c r="J24" s="15" t="s">
        <v>127</v>
      </c>
      <c r="K24" s="16"/>
      <c r="L24" s="16"/>
      <c r="M24" s="16" t="s">
        <v>105</v>
      </c>
      <c r="N24" s="16"/>
      <c r="O24" s="16"/>
      <c r="P24" s="16"/>
      <c r="Q24" s="16">
        <v>1</v>
      </c>
    </row>
    <row r="25" spans="1:17" ht="30" x14ac:dyDescent="0.25">
      <c r="A25" s="18">
        <v>15</v>
      </c>
      <c r="B25" s="14">
        <f t="shared" si="0"/>
        <v>598729</v>
      </c>
      <c r="C25" s="68" t="s">
        <v>1868</v>
      </c>
      <c r="D25" s="15" t="s">
        <v>1869</v>
      </c>
      <c r="E25" s="15" t="s">
        <v>1851</v>
      </c>
      <c r="F25" s="15" t="s">
        <v>103</v>
      </c>
      <c r="G25" s="15" t="s">
        <v>111</v>
      </c>
      <c r="H25" s="16" t="s">
        <v>8</v>
      </c>
      <c r="I25" s="16" t="s">
        <v>18</v>
      </c>
      <c r="J25" s="15" t="s">
        <v>1085</v>
      </c>
      <c r="K25" s="16"/>
      <c r="L25" s="16"/>
      <c r="M25" s="16" t="s">
        <v>105</v>
      </c>
      <c r="N25" s="16"/>
      <c r="O25" s="16"/>
      <c r="P25" s="16"/>
      <c r="Q25" s="16">
        <v>1</v>
      </c>
    </row>
    <row r="26" spans="1:17" ht="30" x14ac:dyDescent="0.25">
      <c r="A26" s="18">
        <v>16</v>
      </c>
      <c r="B26" s="14">
        <f t="shared" si="0"/>
        <v>598730</v>
      </c>
      <c r="C26" s="68" t="s">
        <v>1870</v>
      </c>
      <c r="D26" s="15" t="s">
        <v>1869</v>
      </c>
      <c r="E26" s="15" t="s">
        <v>1851</v>
      </c>
      <c r="F26" s="15" t="s">
        <v>230</v>
      </c>
      <c r="G26" s="15" t="s">
        <v>111</v>
      </c>
      <c r="H26" s="16" t="s">
        <v>7</v>
      </c>
      <c r="I26" s="16" t="s">
        <v>18</v>
      </c>
      <c r="J26" s="15" t="s">
        <v>372</v>
      </c>
      <c r="K26" s="16"/>
      <c r="L26" s="16"/>
      <c r="M26" s="16"/>
      <c r="N26" s="16"/>
      <c r="O26" s="16"/>
      <c r="P26" s="16" t="s">
        <v>248</v>
      </c>
      <c r="Q26" s="16">
        <v>1</v>
      </c>
    </row>
    <row r="27" spans="1:17" x14ac:dyDescent="0.25">
      <c r="A27" s="18">
        <v>17</v>
      </c>
      <c r="B27" s="14">
        <f t="shared" si="0"/>
        <v>598731</v>
      </c>
      <c r="C27" s="68" t="s">
        <v>1871</v>
      </c>
      <c r="D27" s="15" t="s">
        <v>1862</v>
      </c>
      <c r="E27" s="15" t="s">
        <v>1851</v>
      </c>
      <c r="F27" s="15" t="s">
        <v>1872</v>
      </c>
      <c r="G27" s="15" t="s">
        <v>111</v>
      </c>
      <c r="H27" s="16" t="s">
        <v>8</v>
      </c>
      <c r="I27" s="16" t="s">
        <v>19</v>
      </c>
      <c r="J27" s="15" t="s">
        <v>127</v>
      </c>
      <c r="K27" s="16"/>
      <c r="L27" s="16"/>
      <c r="M27" s="16" t="s">
        <v>248</v>
      </c>
      <c r="N27" s="16"/>
      <c r="O27" s="16"/>
      <c r="P27" s="16"/>
      <c r="Q27" s="16">
        <v>1</v>
      </c>
    </row>
    <row r="28" spans="1:17" x14ac:dyDescent="0.25">
      <c r="A28" s="18">
        <v>18</v>
      </c>
      <c r="B28" s="14">
        <f t="shared" si="0"/>
        <v>598732</v>
      </c>
      <c r="C28" s="68" t="s">
        <v>1871</v>
      </c>
      <c r="D28" s="15" t="s">
        <v>1862</v>
      </c>
      <c r="E28" s="15" t="s">
        <v>1851</v>
      </c>
      <c r="F28" s="15" t="s">
        <v>1873</v>
      </c>
      <c r="G28" s="15" t="s">
        <v>111</v>
      </c>
      <c r="H28" s="16" t="s">
        <v>8</v>
      </c>
      <c r="I28" s="16" t="s">
        <v>19</v>
      </c>
      <c r="J28" s="15" t="s">
        <v>127</v>
      </c>
      <c r="K28" s="16"/>
      <c r="L28" s="16"/>
      <c r="M28" s="16" t="s">
        <v>248</v>
      </c>
      <c r="N28" s="16"/>
      <c r="O28" s="16"/>
      <c r="P28" s="16"/>
      <c r="Q28" s="16">
        <v>1</v>
      </c>
    </row>
    <row r="29" spans="1:17" x14ac:dyDescent="0.25">
      <c r="A29" s="18">
        <v>19</v>
      </c>
      <c r="B29" s="14">
        <f t="shared" si="0"/>
        <v>598733</v>
      </c>
      <c r="C29" s="68" t="s">
        <v>1871</v>
      </c>
      <c r="D29" s="15" t="s">
        <v>1862</v>
      </c>
      <c r="E29" s="15" t="s">
        <v>1851</v>
      </c>
      <c r="F29" s="15" t="s">
        <v>1874</v>
      </c>
      <c r="G29" s="15" t="s">
        <v>111</v>
      </c>
      <c r="H29" s="16" t="s">
        <v>8</v>
      </c>
      <c r="I29" s="16" t="s">
        <v>19</v>
      </c>
      <c r="J29" s="15" t="s">
        <v>127</v>
      </c>
      <c r="K29" s="16" t="s">
        <v>172</v>
      </c>
      <c r="L29" s="16"/>
      <c r="M29" s="16"/>
      <c r="N29" s="16"/>
      <c r="O29" s="16"/>
      <c r="P29" s="16"/>
      <c r="Q29" s="16">
        <v>1</v>
      </c>
    </row>
    <row r="30" spans="1:17" x14ac:dyDescent="0.25">
      <c r="A30" s="18">
        <v>20</v>
      </c>
      <c r="B30" s="14">
        <f t="shared" si="0"/>
        <v>598734</v>
      </c>
      <c r="C30" s="68" t="s">
        <v>1875</v>
      </c>
      <c r="D30" s="15" t="s">
        <v>1869</v>
      </c>
      <c r="E30" s="15" t="s">
        <v>1851</v>
      </c>
      <c r="F30" s="15" t="s">
        <v>1876</v>
      </c>
      <c r="G30" s="15" t="s">
        <v>111</v>
      </c>
      <c r="H30" s="16" t="s">
        <v>8</v>
      </c>
      <c r="I30" s="16" t="s">
        <v>18</v>
      </c>
      <c r="J30" s="15" t="s">
        <v>127</v>
      </c>
      <c r="K30" s="16" t="s">
        <v>224</v>
      </c>
      <c r="L30" s="16"/>
      <c r="M30" s="16"/>
      <c r="N30" s="16"/>
      <c r="O30" s="16"/>
      <c r="P30" s="16"/>
      <c r="Q30" s="16">
        <v>1</v>
      </c>
    </row>
    <row r="31" spans="1:17" ht="30" x14ac:dyDescent="0.25">
      <c r="A31" s="18">
        <v>21</v>
      </c>
      <c r="B31" s="14">
        <f t="shared" si="0"/>
        <v>598735</v>
      </c>
      <c r="C31" s="68" t="s">
        <v>1875</v>
      </c>
      <c r="D31" s="15" t="s">
        <v>1869</v>
      </c>
      <c r="E31" s="15" t="s">
        <v>1851</v>
      </c>
      <c r="F31" s="15" t="s">
        <v>1877</v>
      </c>
      <c r="G31" s="15" t="s">
        <v>139</v>
      </c>
      <c r="H31" s="16" t="s">
        <v>8</v>
      </c>
      <c r="I31" s="16" t="s">
        <v>19</v>
      </c>
      <c r="J31" s="15" t="s">
        <v>1878</v>
      </c>
      <c r="K31" s="16" t="s">
        <v>222</v>
      </c>
      <c r="L31" s="16"/>
      <c r="M31" s="16"/>
      <c r="N31" s="16"/>
      <c r="O31" s="16"/>
      <c r="P31" s="16"/>
      <c r="Q31" s="16">
        <v>1</v>
      </c>
    </row>
    <row r="32" spans="1:17" ht="45" x14ac:dyDescent="0.25">
      <c r="A32" s="18">
        <v>22</v>
      </c>
      <c r="B32" s="14">
        <f t="shared" si="0"/>
        <v>598736</v>
      </c>
      <c r="C32" s="68" t="s">
        <v>1879</v>
      </c>
      <c r="D32" s="15" t="s">
        <v>1880</v>
      </c>
      <c r="E32" s="15" t="s">
        <v>1851</v>
      </c>
      <c r="F32" s="15" t="s">
        <v>135</v>
      </c>
      <c r="G32" s="15" t="s">
        <v>111</v>
      </c>
      <c r="H32" s="16" t="s">
        <v>8</v>
      </c>
      <c r="I32" s="16" t="s">
        <v>19</v>
      </c>
      <c r="J32" s="15" t="s">
        <v>1399</v>
      </c>
      <c r="K32" s="16"/>
      <c r="L32" s="16"/>
      <c r="M32" s="16" t="s">
        <v>229</v>
      </c>
      <c r="N32" s="16"/>
      <c r="O32" s="16"/>
      <c r="P32" s="16"/>
      <c r="Q32" s="16">
        <v>14</v>
      </c>
    </row>
    <row r="33" spans="1:17" ht="30" x14ac:dyDescent="0.25">
      <c r="A33" s="18">
        <v>23</v>
      </c>
      <c r="B33" s="14">
        <f t="shared" si="0"/>
        <v>598737</v>
      </c>
      <c r="C33" s="68" t="s">
        <v>1879</v>
      </c>
      <c r="D33" s="15" t="s">
        <v>1880</v>
      </c>
      <c r="E33" s="15" t="s">
        <v>1851</v>
      </c>
      <c r="F33" s="15" t="s">
        <v>1881</v>
      </c>
      <c r="G33" s="15" t="s">
        <v>111</v>
      </c>
      <c r="H33" s="16" t="s">
        <v>8</v>
      </c>
      <c r="I33" s="16" t="s">
        <v>18</v>
      </c>
      <c r="J33" s="15" t="s">
        <v>1180</v>
      </c>
      <c r="K33" s="16" t="s">
        <v>264</v>
      </c>
      <c r="L33" s="16"/>
      <c r="M33" s="16"/>
      <c r="N33" s="16"/>
      <c r="O33" s="16"/>
      <c r="P33" s="16"/>
      <c r="Q33" s="16">
        <v>1</v>
      </c>
    </row>
    <row r="34" spans="1:17" ht="30" x14ac:dyDescent="0.25">
      <c r="A34" s="18">
        <v>24</v>
      </c>
      <c r="B34" s="14">
        <f t="shared" si="0"/>
        <v>598738</v>
      </c>
      <c r="C34" s="68" t="s">
        <v>1879</v>
      </c>
      <c r="D34" s="15" t="s">
        <v>1880</v>
      </c>
      <c r="E34" s="15" t="s">
        <v>1851</v>
      </c>
      <c r="F34" s="15" t="s">
        <v>1882</v>
      </c>
      <c r="G34" s="15" t="s">
        <v>111</v>
      </c>
      <c r="H34" s="16" t="s">
        <v>8</v>
      </c>
      <c r="I34" s="16" t="s">
        <v>19</v>
      </c>
      <c r="J34" s="15" t="s">
        <v>468</v>
      </c>
      <c r="K34" s="16"/>
      <c r="L34" s="16"/>
      <c r="M34" s="16" t="s">
        <v>229</v>
      </c>
      <c r="N34" s="16"/>
      <c r="O34" s="16"/>
      <c r="P34" s="16"/>
      <c r="Q34" s="16">
        <v>14</v>
      </c>
    </row>
    <row r="35" spans="1:17" ht="30" x14ac:dyDescent="0.25">
      <c r="A35" s="18">
        <v>25</v>
      </c>
      <c r="B35" s="14">
        <f t="shared" si="0"/>
        <v>598739</v>
      </c>
      <c r="C35" s="68" t="s">
        <v>1879</v>
      </c>
      <c r="D35" s="15" t="s">
        <v>1880</v>
      </c>
      <c r="E35" s="15" t="s">
        <v>1851</v>
      </c>
      <c r="F35" s="15" t="s">
        <v>742</v>
      </c>
      <c r="G35" s="15" t="s">
        <v>111</v>
      </c>
      <c r="H35" s="16" t="s">
        <v>8</v>
      </c>
      <c r="I35" s="16" t="s">
        <v>18</v>
      </c>
      <c r="J35" s="15" t="s">
        <v>140</v>
      </c>
      <c r="K35" s="16"/>
      <c r="L35" s="16"/>
      <c r="M35" s="16" t="s">
        <v>248</v>
      </c>
      <c r="N35" s="16"/>
      <c r="O35" s="16"/>
      <c r="P35" s="16"/>
      <c r="Q35" s="16">
        <v>2</v>
      </c>
    </row>
    <row r="36" spans="1:17" ht="30" x14ac:dyDescent="0.25">
      <c r="A36" s="18">
        <v>26</v>
      </c>
      <c r="B36" s="14">
        <f t="shared" si="0"/>
        <v>598740</v>
      </c>
      <c r="C36" s="68" t="s">
        <v>1879</v>
      </c>
      <c r="D36" s="15" t="s">
        <v>1880</v>
      </c>
      <c r="E36" s="15" t="s">
        <v>1851</v>
      </c>
      <c r="F36" s="15" t="s">
        <v>1207</v>
      </c>
      <c r="G36" s="15" t="s">
        <v>111</v>
      </c>
      <c r="H36" s="16" t="s">
        <v>8</v>
      </c>
      <c r="I36" s="16" t="s">
        <v>19</v>
      </c>
      <c r="J36" s="15" t="s">
        <v>1883</v>
      </c>
      <c r="K36" s="16"/>
      <c r="L36" s="16"/>
      <c r="M36" s="16" t="s">
        <v>1602</v>
      </c>
      <c r="N36" s="16"/>
      <c r="O36" s="16"/>
      <c r="P36" s="16"/>
      <c r="Q36" s="16">
        <v>4</v>
      </c>
    </row>
    <row r="37" spans="1:17" ht="30" x14ac:dyDescent="0.25">
      <c r="A37" s="18">
        <v>27</v>
      </c>
      <c r="B37" s="14">
        <f t="shared" si="0"/>
        <v>598741</v>
      </c>
      <c r="C37" s="68" t="s">
        <v>1879</v>
      </c>
      <c r="D37" s="15" t="s">
        <v>1880</v>
      </c>
      <c r="E37" s="15" t="s">
        <v>1851</v>
      </c>
      <c r="F37" s="15" t="s">
        <v>1225</v>
      </c>
      <c r="G37" s="15" t="s">
        <v>111</v>
      </c>
      <c r="H37" s="16" t="s">
        <v>8</v>
      </c>
      <c r="I37" s="16" t="s">
        <v>19</v>
      </c>
      <c r="J37" s="15" t="s">
        <v>372</v>
      </c>
      <c r="K37" s="16" t="s">
        <v>222</v>
      </c>
      <c r="L37" s="16"/>
      <c r="M37" s="16"/>
      <c r="N37" s="16"/>
      <c r="O37" s="16"/>
      <c r="P37" s="16"/>
      <c r="Q37" s="16">
        <v>1</v>
      </c>
    </row>
    <row r="38" spans="1:17" ht="30" x14ac:dyDescent="0.25">
      <c r="A38" s="18">
        <v>28</v>
      </c>
      <c r="B38" s="14">
        <f t="shared" si="0"/>
        <v>598742</v>
      </c>
      <c r="C38" s="68" t="s">
        <v>1884</v>
      </c>
      <c r="D38" s="15" t="s">
        <v>1885</v>
      </c>
      <c r="E38" s="15" t="s">
        <v>1851</v>
      </c>
      <c r="F38" s="15" t="s">
        <v>287</v>
      </c>
      <c r="G38" s="15" t="s">
        <v>1098</v>
      </c>
      <c r="H38" s="16" t="s">
        <v>8</v>
      </c>
      <c r="I38" s="16" t="s">
        <v>18</v>
      </c>
      <c r="J38" s="15" t="s">
        <v>127</v>
      </c>
      <c r="K38" s="16"/>
      <c r="L38" s="16"/>
      <c r="M38" s="16" t="s">
        <v>154</v>
      </c>
      <c r="N38" s="16"/>
      <c r="O38" s="16"/>
      <c r="P38" s="16"/>
      <c r="Q38" s="16">
        <v>5</v>
      </c>
    </row>
    <row r="39" spans="1:17" x14ac:dyDescent="0.25">
      <c r="A39" s="18">
        <v>29</v>
      </c>
      <c r="B39" s="14">
        <f t="shared" si="0"/>
        <v>598743</v>
      </c>
      <c r="C39" s="68" t="s">
        <v>1884</v>
      </c>
      <c r="D39" s="15" t="s">
        <v>1885</v>
      </c>
      <c r="E39" s="15" t="s">
        <v>1851</v>
      </c>
      <c r="F39" s="15" t="s">
        <v>1298</v>
      </c>
      <c r="G39" s="15" t="s">
        <v>111</v>
      </c>
      <c r="H39" s="16" t="s">
        <v>8</v>
      </c>
      <c r="I39" s="16" t="s">
        <v>18</v>
      </c>
      <c r="J39" s="15" t="s">
        <v>1678</v>
      </c>
      <c r="K39" s="16"/>
      <c r="L39" s="16"/>
      <c r="M39" s="16" t="s">
        <v>105</v>
      </c>
      <c r="N39" s="16"/>
      <c r="O39" s="16"/>
      <c r="P39" s="16"/>
      <c r="Q39" s="16">
        <v>2</v>
      </c>
    </row>
    <row r="40" spans="1:17" ht="30" x14ac:dyDescent="0.25">
      <c r="A40" s="18">
        <v>30</v>
      </c>
      <c r="B40" s="14">
        <f t="shared" si="0"/>
        <v>598744</v>
      </c>
      <c r="C40" s="68" t="s">
        <v>1884</v>
      </c>
      <c r="D40" s="15" t="s">
        <v>1885</v>
      </c>
      <c r="E40" s="15" t="s">
        <v>1851</v>
      </c>
      <c r="F40" s="15" t="s">
        <v>135</v>
      </c>
      <c r="G40" s="15" t="s">
        <v>111</v>
      </c>
      <c r="H40" s="16" t="s">
        <v>8</v>
      </c>
      <c r="I40" s="16" t="s">
        <v>19</v>
      </c>
      <c r="J40" s="15" t="s">
        <v>1180</v>
      </c>
      <c r="K40" s="16"/>
      <c r="L40" s="16"/>
      <c r="M40" s="16" t="s">
        <v>105</v>
      </c>
      <c r="N40" s="16"/>
      <c r="O40" s="16"/>
      <c r="P40" s="16"/>
      <c r="Q40" s="16">
        <v>1</v>
      </c>
    </row>
    <row r="41" spans="1:17" x14ac:dyDescent="0.25">
      <c r="A41" s="18">
        <v>31</v>
      </c>
      <c r="B41" s="14">
        <f t="shared" si="0"/>
        <v>598745</v>
      </c>
      <c r="C41" s="68" t="s">
        <v>1886</v>
      </c>
      <c r="D41" s="15" t="s">
        <v>1887</v>
      </c>
      <c r="E41" s="15" t="s">
        <v>1851</v>
      </c>
      <c r="F41" s="15" t="s">
        <v>1888</v>
      </c>
      <c r="G41" s="15" t="s">
        <v>111</v>
      </c>
      <c r="H41" s="16" t="s">
        <v>8</v>
      </c>
      <c r="I41" s="16" t="s">
        <v>18</v>
      </c>
      <c r="J41" s="15" t="s">
        <v>353</v>
      </c>
      <c r="K41" s="16"/>
      <c r="L41" s="16"/>
      <c r="M41" s="16" t="s">
        <v>154</v>
      </c>
      <c r="N41" s="16"/>
      <c r="O41" s="16"/>
      <c r="P41" s="16"/>
      <c r="Q41" s="16">
        <v>5</v>
      </c>
    </row>
    <row r="42" spans="1:17" ht="30" x14ac:dyDescent="0.25">
      <c r="A42" s="18">
        <v>32</v>
      </c>
      <c r="B42" s="14">
        <f t="shared" si="0"/>
        <v>598746</v>
      </c>
      <c r="C42" s="68" t="s">
        <v>1886</v>
      </c>
      <c r="D42" s="15" t="s">
        <v>1887</v>
      </c>
      <c r="E42" s="15" t="s">
        <v>1851</v>
      </c>
      <c r="F42" s="15" t="s">
        <v>98</v>
      </c>
      <c r="G42" s="15" t="s">
        <v>152</v>
      </c>
      <c r="H42" s="16" t="s">
        <v>8</v>
      </c>
      <c r="I42" s="16" t="s">
        <v>18</v>
      </c>
      <c r="J42" s="15" t="s">
        <v>1320</v>
      </c>
      <c r="K42" s="16"/>
      <c r="L42" s="16"/>
      <c r="M42" s="16" t="s">
        <v>154</v>
      </c>
      <c r="N42" s="16"/>
      <c r="O42" s="16"/>
      <c r="P42" s="16"/>
      <c r="Q42" s="16">
        <v>5</v>
      </c>
    </row>
    <row r="43" spans="1:17" x14ac:dyDescent="0.25">
      <c r="A43" s="18">
        <v>33</v>
      </c>
      <c r="B43" s="14">
        <f t="shared" si="0"/>
        <v>598747</v>
      </c>
      <c r="C43" s="68" t="s">
        <v>1886</v>
      </c>
      <c r="D43" s="15" t="s">
        <v>1887</v>
      </c>
      <c r="E43" s="15" t="s">
        <v>1851</v>
      </c>
      <c r="F43" s="15" t="s">
        <v>1708</v>
      </c>
      <c r="G43" s="15" t="s">
        <v>111</v>
      </c>
      <c r="H43" s="16" t="s">
        <v>8</v>
      </c>
      <c r="I43" s="16" t="s">
        <v>18</v>
      </c>
      <c r="J43" s="15" t="s">
        <v>1035</v>
      </c>
      <c r="K43" s="16"/>
      <c r="L43" s="16"/>
      <c r="M43" s="16" t="s">
        <v>154</v>
      </c>
      <c r="N43" s="16"/>
      <c r="O43" s="16"/>
      <c r="P43" s="16"/>
      <c r="Q43" s="16">
        <v>5</v>
      </c>
    </row>
    <row r="44" spans="1:17" ht="30" x14ac:dyDescent="0.25">
      <c r="A44" s="18">
        <v>34</v>
      </c>
      <c r="B44" s="14">
        <f t="shared" si="0"/>
        <v>598748</v>
      </c>
      <c r="C44" s="68" t="s">
        <v>1886</v>
      </c>
      <c r="D44" s="15" t="s">
        <v>1887</v>
      </c>
      <c r="E44" s="15" t="s">
        <v>1851</v>
      </c>
      <c r="F44" s="15" t="s">
        <v>651</v>
      </c>
      <c r="G44" s="15" t="s">
        <v>1093</v>
      </c>
      <c r="H44" s="16" t="s">
        <v>8</v>
      </c>
      <c r="I44" s="16" t="s">
        <v>18</v>
      </c>
      <c r="J44" s="15" t="s">
        <v>372</v>
      </c>
      <c r="K44" s="16" t="s">
        <v>290</v>
      </c>
      <c r="L44" s="16"/>
      <c r="M44" s="16"/>
      <c r="N44" s="16"/>
      <c r="O44" s="16"/>
      <c r="P44" s="16"/>
      <c r="Q44" s="16">
        <v>1</v>
      </c>
    </row>
    <row r="45" spans="1:17" x14ac:dyDescent="0.25">
      <c r="A45" s="18">
        <v>35</v>
      </c>
      <c r="B45" s="14">
        <f t="shared" si="0"/>
        <v>598749</v>
      </c>
      <c r="C45" s="68" t="s">
        <v>1886</v>
      </c>
      <c r="D45" s="15" t="s">
        <v>1887</v>
      </c>
      <c r="E45" s="15" t="s">
        <v>1851</v>
      </c>
      <c r="F45" s="15" t="s">
        <v>353</v>
      </c>
      <c r="G45" s="15" t="s">
        <v>111</v>
      </c>
      <c r="H45" s="16" t="s">
        <v>8</v>
      </c>
      <c r="I45" s="16" t="s">
        <v>18</v>
      </c>
      <c r="J45" s="15" t="s">
        <v>449</v>
      </c>
      <c r="K45" s="16" t="s">
        <v>290</v>
      </c>
      <c r="L45" s="16"/>
      <c r="M45" s="16"/>
      <c r="N45" s="16"/>
      <c r="O45" s="16"/>
      <c r="P45" s="16"/>
      <c r="Q45" s="16">
        <v>1</v>
      </c>
    </row>
    <row r="46" spans="1:17" ht="30" x14ac:dyDescent="0.25">
      <c r="A46" s="18">
        <v>36</v>
      </c>
      <c r="B46" s="14">
        <f t="shared" si="0"/>
        <v>598750</v>
      </c>
      <c r="C46" s="68" t="s">
        <v>1889</v>
      </c>
      <c r="D46" s="15" t="s">
        <v>1890</v>
      </c>
      <c r="E46" s="15" t="s">
        <v>1851</v>
      </c>
      <c r="F46" s="15" t="s">
        <v>1891</v>
      </c>
      <c r="G46" s="15" t="s">
        <v>111</v>
      </c>
      <c r="H46" s="16" t="s">
        <v>8</v>
      </c>
      <c r="I46" s="16" t="s">
        <v>18</v>
      </c>
      <c r="J46" s="15" t="s">
        <v>127</v>
      </c>
      <c r="K46" s="16"/>
      <c r="L46" s="16"/>
      <c r="M46" s="16" t="s">
        <v>154</v>
      </c>
      <c r="N46" s="16"/>
      <c r="O46" s="16"/>
      <c r="P46" s="16"/>
      <c r="Q46" s="16">
        <v>5</v>
      </c>
    </row>
    <row r="47" spans="1:17" ht="30" x14ac:dyDescent="0.25">
      <c r="A47" s="18">
        <v>37</v>
      </c>
      <c r="B47" s="14">
        <f t="shared" si="0"/>
        <v>598751</v>
      </c>
      <c r="C47" s="68" t="s">
        <v>1892</v>
      </c>
      <c r="D47" s="15" t="s">
        <v>1887</v>
      </c>
      <c r="E47" s="15" t="s">
        <v>1851</v>
      </c>
      <c r="F47" s="15" t="s">
        <v>1893</v>
      </c>
      <c r="G47" s="15" t="s">
        <v>111</v>
      </c>
      <c r="H47" s="16" t="s">
        <v>7</v>
      </c>
      <c r="I47" s="16" t="s">
        <v>19</v>
      </c>
      <c r="J47" s="15" t="s">
        <v>114</v>
      </c>
      <c r="K47" s="16"/>
      <c r="L47" s="16"/>
      <c r="M47" s="16"/>
      <c r="N47" s="16"/>
      <c r="O47" s="16"/>
      <c r="P47" s="16" t="s">
        <v>248</v>
      </c>
      <c r="Q47" s="16">
        <v>2</v>
      </c>
    </row>
    <row r="48" spans="1:17" ht="30" x14ac:dyDescent="0.25">
      <c r="A48" s="18">
        <v>38</v>
      </c>
      <c r="B48" s="14">
        <f t="shared" si="0"/>
        <v>598752</v>
      </c>
      <c r="C48" s="68" t="s">
        <v>1892</v>
      </c>
      <c r="D48" s="15" t="s">
        <v>1887</v>
      </c>
      <c r="E48" s="15" t="s">
        <v>1851</v>
      </c>
      <c r="F48" s="15" t="s">
        <v>1894</v>
      </c>
      <c r="G48" s="15" t="s">
        <v>111</v>
      </c>
      <c r="H48" s="16" t="s">
        <v>7</v>
      </c>
      <c r="I48" s="16" t="s">
        <v>19</v>
      </c>
      <c r="J48" s="15" t="s">
        <v>114</v>
      </c>
      <c r="K48" s="16"/>
      <c r="L48" s="16"/>
      <c r="M48" s="16"/>
      <c r="N48" s="16" t="s">
        <v>222</v>
      </c>
      <c r="O48" s="16"/>
      <c r="P48" s="16"/>
      <c r="Q48" s="16">
        <v>1</v>
      </c>
    </row>
    <row r="49" spans="1:17" ht="30" x14ac:dyDescent="0.25">
      <c r="A49" s="18">
        <v>39</v>
      </c>
      <c r="B49" s="14">
        <f t="shared" si="0"/>
        <v>598753</v>
      </c>
      <c r="C49" s="68" t="s">
        <v>1892</v>
      </c>
      <c r="D49" s="15" t="s">
        <v>1887</v>
      </c>
      <c r="E49" s="15" t="s">
        <v>1851</v>
      </c>
      <c r="F49" s="15" t="s">
        <v>1895</v>
      </c>
      <c r="G49" s="15" t="s">
        <v>111</v>
      </c>
      <c r="H49" s="16" t="s">
        <v>7</v>
      </c>
      <c r="I49" s="16" t="s">
        <v>18</v>
      </c>
      <c r="J49" s="15" t="s">
        <v>114</v>
      </c>
      <c r="K49" s="16"/>
      <c r="L49" s="16"/>
      <c r="M49" s="16"/>
      <c r="N49" s="16" t="s">
        <v>222</v>
      </c>
      <c r="O49" s="16"/>
      <c r="P49" s="16"/>
      <c r="Q49" s="16">
        <v>1</v>
      </c>
    </row>
    <row r="50" spans="1:17" ht="30" x14ac:dyDescent="0.25">
      <c r="A50" s="18">
        <v>40</v>
      </c>
      <c r="B50" s="14">
        <f t="shared" si="0"/>
        <v>598754</v>
      </c>
      <c r="C50" s="68" t="s">
        <v>1896</v>
      </c>
      <c r="D50" s="15" t="s">
        <v>1897</v>
      </c>
      <c r="E50" s="15" t="s">
        <v>1851</v>
      </c>
      <c r="F50" s="15" t="s">
        <v>1138</v>
      </c>
      <c r="G50" s="15" t="s">
        <v>190</v>
      </c>
      <c r="H50" s="16" t="s">
        <v>8</v>
      </c>
      <c r="I50" s="16" t="s">
        <v>19</v>
      </c>
      <c r="J50" s="15" t="s">
        <v>1194</v>
      </c>
      <c r="K50" s="16"/>
      <c r="L50" s="16"/>
      <c r="M50" s="16" t="s">
        <v>105</v>
      </c>
      <c r="N50" s="16"/>
      <c r="O50" s="16"/>
      <c r="P50" s="16"/>
      <c r="Q50" s="16">
        <v>1</v>
      </c>
    </row>
    <row r="51" spans="1:17" ht="30" x14ac:dyDescent="0.25">
      <c r="A51" s="18">
        <v>41</v>
      </c>
      <c r="B51" s="14">
        <f t="shared" si="0"/>
        <v>598755</v>
      </c>
      <c r="C51" s="68" t="s">
        <v>1896</v>
      </c>
      <c r="D51" s="15" t="s">
        <v>1897</v>
      </c>
      <c r="E51" s="15" t="s">
        <v>1851</v>
      </c>
      <c r="F51" s="15" t="s">
        <v>1898</v>
      </c>
      <c r="G51" s="15" t="s">
        <v>1899</v>
      </c>
      <c r="H51" s="16" t="s">
        <v>8</v>
      </c>
      <c r="I51" s="16" t="s">
        <v>19</v>
      </c>
      <c r="J51" s="15" t="s">
        <v>117</v>
      </c>
      <c r="K51" s="16"/>
      <c r="L51" s="16"/>
      <c r="M51" s="16" t="s">
        <v>198</v>
      </c>
      <c r="N51" s="16"/>
      <c r="O51" s="16"/>
      <c r="P51" s="16"/>
      <c r="Q51" s="16">
        <v>13</v>
      </c>
    </row>
    <row r="52" spans="1:17" x14ac:dyDescent="0.25">
      <c r="A52" s="18">
        <v>42</v>
      </c>
      <c r="B52" s="14">
        <f t="shared" si="0"/>
        <v>598756</v>
      </c>
      <c r="C52" s="68" t="s">
        <v>1896</v>
      </c>
      <c r="D52" s="15" t="s">
        <v>1897</v>
      </c>
      <c r="E52" s="15" t="s">
        <v>1851</v>
      </c>
      <c r="F52" s="15" t="s">
        <v>1900</v>
      </c>
      <c r="G52" s="15" t="s">
        <v>1100</v>
      </c>
      <c r="H52" s="16" t="s">
        <v>8</v>
      </c>
      <c r="I52" s="16" t="s">
        <v>19</v>
      </c>
      <c r="J52" s="15" t="s">
        <v>112</v>
      </c>
      <c r="K52" s="16"/>
      <c r="L52" s="16"/>
      <c r="M52" s="16" t="s">
        <v>154</v>
      </c>
      <c r="N52" s="16"/>
      <c r="O52" s="16"/>
      <c r="P52" s="16"/>
      <c r="Q52" s="16">
        <v>5</v>
      </c>
    </row>
    <row r="53" spans="1:17" x14ac:dyDescent="0.25">
      <c r="A53" s="18">
        <v>43</v>
      </c>
      <c r="B53" s="14">
        <f t="shared" si="0"/>
        <v>598757</v>
      </c>
      <c r="C53" s="68" t="s">
        <v>1896</v>
      </c>
      <c r="D53" s="15" t="s">
        <v>1897</v>
      </c>
      <c r="E53" s="15" t="s">
        <v>1851</v>
      </c>
      <c r="F53" s="15" t="s">
        <v>416</v>
      </c>
      <c r="G53" s="15" t="s">
        <v>111</v>
      </c>
      <c r="H53" s="16" t="s">
        <v>8</v>
      </c>
      <c r="I53" s="16" t="s">
        <v>19</v>
      </c>
      <c r="J53" s="15" t="s">
        <v>1035</v>
      </c>
      <c r="K53" s="16"/>
      <c r="L53" s="16"/>
      <c r="M53" s="16" t="s">
        <v>99</v>
      </c>
      <c r="N53" s="16"/>
      <c r="O53" s="16"/>
      <c r="P53" s="16"/>
      <c r="Q53" s="16">
        <v>3</v>
      </c>
    </row>
    <row r="54" spans="1:17" x14ac:dyDescent="0.25">
      <c r="A54" s="18">
        <v>44</v>
      </c>
      <c r="B54" s="14">
        <f t="shared" si="0"/>
        <v>598758</v>
      </c>
      <c r="C54" s="68" t="s">
        <v>1901</v>
      </c>
      <c r="D54" s="15" t="s">
        <v>1897</v>
      </c>
      <c r="E54" s="15" t="s">
        <v>1851</v>
      </c>
      <c r="F54" s="15" t="s">
        <v>394</v>
      </c>
      <c r="G54" s="15" t="s">
        <v>1611</v>
      </c>
      <c r="H54" s="16" t="s">
        <v>8</v>
      </c>
      <c r="I54" s="16" t="s">
        <v>19</v>
      </c>
      <c r="J54" s="15" t="s">
        <v>112</v>
      </c>
      <c r="K54" s="16"/>
      <c r="L54" s="16"/>
      <c r="M54" s="16" t="s">
        <v>97</v>
      </c>
      <c r="N54" s="16"/>
      <c r="O54" s="16"/>
      <c r="P54" s="16"/>
      <c r="Q54" s="16">
        <v>5</v>
      </c>
    </row>
    <row r="55" spans="1:17" ht="30" x14ac:dyDescent="0.25">
      <c r="A55" s="18">
        <v>45</v>
      </c>
      <c r="B55" s="14">
        <f t="shared" si="0"/>
        <v>598759</v>
      </c>
      <c r="C55" s="68" t="s">
        <v>1863</v>
      </c>
      <c r="D55" s="15" t="s">
        <v>1902</v>
      </c>
      <c r="E55" s="15" t="s">
        <v>1851</v>
      </c>
      <c r="F55" s="15" t="s">
        <v>235</v>
      </c>
      <c r="G55" s="15" t="s">
        <v>111</v>
      </c>
      <c r="H55" s="16" t="s">
        <v>7</v>
      </c>
      <c r="I55" s="16" t="s">
        <v>19</v>
      </c>
      <c r="J55" s="15" t="s">
        <v>112</v>
      </c>
      <c r="K55" s="16"/>
      <c r="L55" s="16"/>
      <c r="M55" s="16"/>
      <c r="N55" s="16"/>
      <c r="O55" s="16"/>
      <c r="P55" s="16" t="s">
        <v>105</v>
      </c>
      <c r="Q55" s="16">
        <v>2</v>
      </c>
    </row>
    <row r="56" spans="1:17" ht="30" x14ac:dyDescent="0.25">
      <c r="A56" s="18">
        <v>46</v>
      </c>
      <c r="B56" s="14">
        <f t="shared" si="0"/>
        <v>598760</v>
      </c>
      <c r="C56" s="68" t="s">
        <v>1863</v>
      </c>
      <c r="D56" s="15" t="s">
        <v>1902</v>
      </c>
      <c r="E56" s="15" t="s">
        <v>1851</v>
      </c>
      <c r="F56" s="15" t="s">
        <v>1009</v>
      </c>
      <c r="G56" s="15" t="s">
        <v>111</v>
      </c>
      <c r="H56" s="16" t="s">
        <v>7</v>
      </c>
      <c r="I56" s="16" t="s">
        <v>18</v>
      </c>
      <c r="J56" s="15" t="s">
        <v>127</v>
      </c>
      <c r="K56" s="16"/>
      <c r="L56" s="16"/>
      <c r="M56" s="16"/>
      <c r="N56" s="16"/>
      <c r="O56" s="16"/>
      <c r="P56" s="16" t="s">
        <v>132</v>
      </c>
      <c r="Q56" s="16">
        <v>4</v>
      </c>
    </row>
    <row r="57" spans="1:17" ht="30" x14ac:dyDescent="0.25">
      <c r="A57" s="18">
        <v>47</v>
      </c>
      <c r="B57" s="14">
        <f t="shared" si="0"/>
        <v>598761</v>
      </c>
      <c r="C57" s="68" t="s">
        <v>1903</v>
      </c>
      <c r="D57" s="15" t="s">
        <v>1532</v>
      </c>
      <c r="E57" s="15" t="s">
        <v>1851</v>
      </c>
      <c r="F57" s="15" t="s">
        <v>1904</v>
      </c>
      <c r="G57" s="15" t="s">
        <v>111</v>
      </c>
      <c r="H57" s="16" t="s">
        <v>7</v>
      </c>
      <c r="I57" s="16" t="s">
        <v>19</v>
      </c>
      <c r="J57" s="15" t="s">
        <v>266</v>
      </c>
      <c r="K57" s="16"/>
      <c r="L57" s="16"/>
      <c r="M57" s="16"/>
      <c r="N57" s="16"/>
      <c r="O57" s="16"/>
      <c r="P57" s="16" t="s">
        <v>105</v>
      </c>
      <c r="Q57" s="16">
        <v>2</v>
      </c>
    </row>
    <row r="58" spans="1:17" ht="30" x14ac:dyDescent="0.25">
      <c r="A58" s="18">
        <v>48</v>
      </c>
      <c r="B58" s="14">
        <f t="shared" si="0"/>
        <v>598762</v>
      </c>
      <c r="C58" s="68" t="s">
        <v>1903</v>
      </c>
      <c r="D58" s="15" t="s">
        <v>1532</v>
      </c>
      <c r="E58" s="15" t="s">
        <v>1851</v>
      </c>
      <c r="F58" s="15" t="s">
        <v>1905</v>
      </c>
      <c r="G58" s="15" t="s">
        <v>111</v>
      </c>
      <c r="H58" s="16" t="s">
        <v>8</v>
      </c>
      <c r="I58" s="16" t="s">
        <v>19</v>
      </c>
      <c r="J58" s="15" t="s">
        <v>656</v>
      </c>
      <c r="K58" s="16"/>
      <c r="L58" s="16"/>
      <c r="M58" s="16" t="s">
        <v>105</v>
      </c>
      <c r="N58" s="16"/>
      <c r="O58" s="16"/>
      <c r="P58" s="16"/>
      <c r="Q58" s="16">
        <v>2</v>
      </c>
    </row>
    <row r="59" spans="1:17" ht="30" x14ac:dyDescent="0.25">
      <c r="A59" s="18">
        <v>49</v>
      </c>
      <c r="B59" s="14">
        <f t="shared" si="0"/>
        <v>598763</v>
      </c>
      <c r="C59" s="68" t="s">
        <v>1903</v>
      </c>
      <c r="D59" s="15" t="s">
        <v>1532</v>
      </c>
      <c r="E59" s="15" t="s">
        <v>1851</v>
      </c>
      <c r="F59" s="15" t="s">
        <v>659</v>
      </c>
      <c r="G59" s="15" t="s">
        <v>111</v>
      </c>
      <c r="H59" s="16" t="s">
        <v>8</v>
      </c>
      <c r="I59" s="16" t="s">
        <v>19</v>
      </c>
      <c r="J59" s="15" t="s">
        <v>1130</v>
      </c>
      <c r="K59" s="16" t="s">
        <v>290</v>
      </c>
      <c r="L59" s="16"/>
      <c r="M59" s="16"/>
      <c r="N59" s="16"/>
      <c r="O59" s="16"/>
      <c r="P59" s="16"/>
      <c r="Q59" s="16">
        <v>1</v>
      </c>
    </row>
    <row r="60" spans="1:17" ht="30" x14ac:dyDescent="0.25">
      <c r="A60" s="18">
        <v>50</v>
      </c>
      <c r="B60" s="14">
        <f t="shared" si="0"/>
        <v>598764</v>
      </c>
      <c r="C60" s="68" t="s">
        <v>1903</v>
      </c>
      <c r="D60" s="15" t="s">
        <v>1532</v>
      </c>
      <c r="E60" s="15" t="s">
        <v>1851</v>
      </c>
      <c r="F60" s="15" t="s">
        <v>1906</v>
      </c>
      <c r="G60" s="15" t="s">
        <v>111</v>
      </c>
      <c r="H60" s="16" t="s">
        <v>8</v>
      </c>
      <c r="I60" s="16" t="s">
        <v>18</v>
      </c>
      <c r="J60" s="15" t="s">
        <v>449</v>
      </c>
      <c r="K60" s="16"/>
      <c r="L60" s="16"/>
      <c r="M60" s="16" t="s">
        <v>119</v>
      </c>
      <c r="N60" s="16"/>
      <c r="O60" s="16"/>
      <c r="P60" s="16"/>
      <c r="Q60" s="16">
        <v>7</v>
      </c>
    </row>
    <row r="61" spans="1:17" ht="30" x14ac:dyDescent="0.25">
      <c r="A61" s="18">
        <v>51</v>
      </c>
      <c r="B61" s="14">
        <f t="shared" si="0"/>
        <v>598765</v>
      </c>
      <c r="C61" s="68" t="s">
        <v>1907</v>
      </c>
      <c r="D61" s="15" t="s">
        <v>1908</v>
      </c>
      <c r="E61" s="15" t="s">
        <v>1851</v>
      </c>
      <c r="F61" s="15" t="s">
        <v>353</v>
      </c>
      <c r="G61" s="15" t="s">
        <v>111</v>
      </c>
      <c r="H61" s="16" t="s">
        <v>8</v>
      </c>
      <c r="I61" s="16" t="s">
        <v>18</v>
      </c>
      <c r="J61" s="15" t="s">
        <v>1839</v>
      </c>
      <c r="K61" s="16"/>
      <c r="L61" s="16"/>
      <c r="M61" s="16" t="s">
        <v>97</v>
      </c>
      <c r="N61" s="16"/>
      <c r="O61" s="16"/>
      <c r="P61" s="16"/>
      <c r="Q61" s="16">
        <v>5</v>
      </c>
    </row>
    <row r="62" spans="1:17" ht="30" x14ac:dyDescent="0.25">
      <c r="A62" s="18">
        <v>52</v>
      </c>
      <c r="B62" s="14">
        <f t="shared" si="0"/>
        <v>598766</v>
      </c>
      <c r="C62" s="68" t="s">
        <v>1909</v>
      </c>
      <c r="D62" s="15" t="s">
        <v>1910</v>
      </c>
      <c r="E62" s="15" t="s">
        <v>1851</v>
      </c>
      <c r="F62" s="15" t="s">
        <v>1911</v>
      </c>
      <c r="G62" s="15" t="s">
        <v>111</v>
      </c>
      <c r="H62" s="16" t="s">
        <v>8</v>
      </c>
      <c r="I62" s="16" t="s">
        <v>18</v>
      </c>
      <c r="J62" s="15" t="s">
        <v>1085</v>
      </c>
      <c r="K62" s="16"/>
      <c r="L62" s="16"/>
      <c r="M62" s="16" t="s">
        <v>154</v>
      </c>
      <c r="N62" s="16"/>
      <c r="O62" s="16"/>
      <c r="P62" s="16"/>
      <c r="Q62" s="16">
        <v>4</v>
      </c>
    </row>
    <row r="63" spans="1:17" ht="30" x14ac:dyDescent="0.25">
      <c r="A63" s="18">
        <v>53</v>
      </c>
      <c r="B63" s="14">
        <f t="shared" si="0"/>
        <v>598767</v>
      </c>
      <c r="C63" s="68" t="s">
        <v>1909</v>
      </c>
      <c r="D63" s="15" t="s">
        <v>1910</v>
      </c>
      <c r="E63" s="15" t="s">
        <v>1851</v>
      </c>
      <c r="F63" s="15" t="s">
        <v>212</v>
      </c>
      <c r="G63" s="15" t="s">
        <v>111</v>
      </c>
      <c r="H63" s="16" t="s">
        <v>8</v>
      </c>
      <c r="I63" s="16" t="s">
        <v>18</v>
      </c>
      <c r="J63" s="15" t="s">
        <v>1180</v>
      </c>
      <c r="K63" s="16"/>
      <c r="L63" s="16" t="s">
        <v>108</v>
      </c>
      <c r="M63" s="16"/>
      <c r="N63" s="16"/>
      <c r="O63" s="16"/>
      <c r="P63" s="16"/>
      <c r="Q63" s="16">
        <v>1</v>
      </c>
    </row>
    <row r="64" spans="1:17" ht="30" x14ac:dyDescent="0.25">
      <c r="A64" s="18">
        <v>54</v>
      </c>
      <c r="B64" s="14">
        <f t="shared" si="0"/>
        <v>598768</v>
      </c>
      <c r="C64" s="68" t="s">
        <v>1909</v>
      </c>
      <c r="D64" s="15" t="s">
        <v>1910</v>
      </c>
      <c r="E64" s="15" t="s">
        <v>1851</v>
      </c>
      <c r="F64" s="15" t="s">
        <v>1345</v>
      </c>
      <c r="G64" s="15" t="s">
        <v>190</v>
      </c>
      <c r="H64" s="16" t="s">
        <v>8</v>
      </c>
      <c r="I64" s="16" t="s">
        <v>18</v>
      </c>
      <c r="J64" s="15" t="s">
        <v>1039</v>
      </c>
      <c r="K64" s="16"/>
      <c r="L64" s="16"/>
      <c r="M64" s="16" t="s">
        <v>248</v>
      </c>
      <c r="N64" s="16"/>
      <c r="O64" s="16"/>
      <c r="P64" s="16"/>
      <c r="Q64" s="16">
        <v>2</v>
      </c>
    </row>
    <row r="65" spans="1:17" ht="30" x14ac:dyDescent="0.25">
      <c r="A65" s="18">
        <v>55</v>
      </c>
      <c r="B65" s="14">
        <f t="shared" si="0"/>
        <v>598769</v>
      </c>
      <c r="C65" s="68" t="s">
        <v>1909</v>
      </c>
      <c r="D65" s="15" t="s">
        <v>1910</v>
      </c>
      <c r="E65" s="15" t="s">
        <v>1851</v>
      </c>
      <c r="F65" s="15" t="s">
        <v>173</v>
      </c>
      <c r="G65" s="15" t="s">
        <v>190</v>
      </c>
      <c r="H65" s="16" t="s">
        <v>8</v>
      </c>
      <c r="I65" s="16" t="s">
        <v>19</v>
      </c>
      <c r="J65" s="15" t="s">
        <v>1039</v>
      </c>
      <c r="K65" s="16"/>
      <c r="L65" s="16"/>
      <c r="M65" s="16" t="s">
        <v>248</v>
      </c>
      <c r="N65" s="16"/>
      <c r="O65" s="16"/>
      <c r="P65" s="16"/>
      <c r="Q65" s="16">
        <v>2</v>
      </c>
    </row>
    <row r="66" spans="1:17" ht="30" x14ac:dyDescent="0.25">
      <c r="A66" s="18">
        <v>56</v>
      </c>
      <c r="B66" s="14">
        <f t="shared" si="0"/>
        <v>598770</v>
      </c>
      <c r="C66" s="68" t="s">
        <v>1912</v>
      </c>
      <c r="D66" s="15" t="s">
        <v>1850</v>
      </c>
      <c r="E66" s="15" t="s">
        <v>1851</v>
      </c>
      <c r="F66" s="15" t="s">
        <v>1913</v>
      </c>
      <c r="G66" s="15" t="s">
        <v>111</v>
      </c>
      <c r="H66" s="16" t="s">
        <v>8</v>
      </c>
      <c r="I66" s="16" t="s">
        <v>18</v>
      </c>
      <c r="J66" s="15" t="s">
        <v>270</v>
      </c>
      <c r="K66" s="16"/>
      <c r="L66" s="16"/>
      <c r="M66" s="16" t="s">
        <v>154</v>
      </c>
      <c r="N66" s="16"/>
      <c r="O66" s="16"/>
      <c r="P66" s="16"/>
      <c r="Q66" s="16">
        <v>5</v>
      </c>
    </row>
    <row r="67" spans="1:17" ht="30" x14ac:dyDescent="0.25">
      <c r="A67" s="18">
        <v>57</v>
      </c>
      <c r="B67" s="14">
        <f t="shared" si="0"/>
        <v>598771</v>
      </c>
      <c r="C67" s="68" t="s">
        <v>1912</v>
      </c>
      <c r="D67" s="15" t="s">
        <v>1850</v>
      </c>
      <c r="E67" s="15" t="s">
        <v>1851</v>
      </c>
      <c r="F67" s="15" t="s">
        <v>1914</v>
      </c>
      <c r="G67" s="15" t="s">
        <v>111</v>
      </c>
      <c r="H67" s="16" t="s">
        <v>8</v>
      </c>
      <c r="I67" s="16" t="s">
        <v>19</v>
      </c>
      <c r="J67" s="15" t="s">
        <v>372</v>
      </c>
      <c r="K67" s="16"/>
      <c r="L67" s="16"/>
      <c r="M67" s="16" t="s">
        <v>97</v>
      </c>
      <c r="N67" s="16"/>
      <c r="O67" s="16"/>
      <c r="P67" s="16"/>
      <c r="Q67" s="16">
        <v>8</v>
      </c>
    </row>
    <row r="68" spans="1:17" ht="30" x14ac:dyDescent="0.25">
      <c r="A68" s="18">
        <v>58</v>
      </c>
      <c r="B68" s="14">
        <f t="shared" si="0"/>
        <v>598772</v>
      </c>
      <c r="C68" s="68" t="s">
        <v>1915</v>
      </c>
      <c r="D68" s="15" t="s">
        <v>1916</v>
      </c>
      <c r="E68" s="15" t="s">
        <v>1851</v>
      </c>
      <c r="F68" s="15" t="s">
        <v>123</v>
      </c>
      <c r="G68" s="15" t="s">
        <v>111</v>
      </c>
      <c r="H68" s="16" t="s">
        <v>7</v>
      </c>
      <c r="I68" s="16" t="s">
        <v>18</v>
      </c>
      <c r="J68" s="15" t="s">
        <v>372</v>
      </c>
      <c r="K68" s="16"/>
      <c r="L68" s="16"/>
      <c r="M68" s="16"/>
      <c r="N68" s="16"/>
      <c r="O68" s="16" t="s">
        <v>108</v>
      </c>
      <c r="P68" s="16"/>
      <c r="Q68" s="16">
        <v>1</v>
      </c>
    </row>
    <row r="1048043" spans="1:10" s="1" customFormat="1" x14ac:dyDescent="0.25">
      <c r="A1048043"/>
      <c r="C1048043" s="10"/>
      <c r="D1048043" s="11"/>
      <c r="E1048043" s="12"/>
      <c r="F1048043"/>
      <c r="G1048043"/>
      <c r="H1048043" s="13"/>
      <c r="J1048043" s="2"/>
    </row>
  </sheetData>
  <mergeCells count="18">
    <mergeCell ref="M7:P7"/>
    <mergeCell ref="A8:Q8"/>
    <mergeCell ref="A9:A10"/>
    <mergeCell ref="B9:B10"/>
    <mergeCell ref="C9:E9"/>
    <mergeCell ref="F9:J9"/>
    <mergeCell ref="K9:M9"/>
    <mergeCell ref="N9:P9"/>
    <mergeCell ref="Q9:Q10"/>
    <mergeCell ref="B1:Q1"/>
    <mergeCell ref="B2:Q2"/>
    <mergeCell ref="D4:E4"/>
    <mergeCell ref="F4:F5"/>
    <mergeCell ref="G4:G5"/>
    <mergeCell ref="J4:J5"/>
    <mergeCell ref="K4:K5"/>
    <mergeCell ref="L4:M4"/>
    <mergeCell ref="O4:P4"/>
  </mergeCells>
  <printOptions horizontalCentered="1" verticalCentered="1"/>
  <pageMargins left="0.23622047244094491" right="0.23622047244094491" top="0.27559055118110237" bottom="0.31496062992125984" header="0.31496062992125984" footer="0.31496062992125984"/>
  <pageSetup scale="70" orientation="landscape" horizontalDpi="4294967294" verticalDpi="0" r:id="rId1"/>
  <headerFooter>
    <oddFooter>&amp;L&amp;"-,Negrita"&amp;12RESPONSABLE MÓDULO DE VACUNACIÓN: &amp;"-,Normal"Napoleón Jiménez Trejo&amp;C&amp;"-,Negrita"&amp;12PERSONAL DE APOYO: &amp;"-,Normal"Hugo César Rojo Flores/Karla I. Chávez Nava&amp;R&amp;"-,Negrita"DOSIS DESP.:&amp;"-,Normal"0 
&amp;"-,Negrita"RECIBOS CANC.:&amp;"-,Normal"0</oddFooter>
  </headerFooter>
  <rowBreaks count="2" manualBreakCount="2">
    <brk id="30" max="16" man="1"/>
    <brk id="50" max="16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3602B-64A6-4039-AE59-87F9A778936C}">
  <dimension ref="A3:F25"/>
  <sheetViews>
    <sheetView workbookViewId="0"/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3" spans="1:6" ht="18.75" x14ac:dyDescent="0.3">
      <c r="A3" s="139" t="s">
        <v>25</v>
      </c>
      <c r="B3" s="139"/>
      <c r="C3" s="139"/>
      <c r="D3" s="139"/>
      <c r="E3" s="139"/>
      <c r="F3" s="139"/>
    </row>
    <row r="4" spans="1:6" ht="18.75" x14ac:dyDescent="0.3">
      <c r="A4" s="145" t="s">
        <v>36</v>
      </c>
      <c r="B4" s="145"/>
      <c r="C4" s="145"/>
      <c r="D4" s="145"/>
      <c r="E4" s="145"/>
      <c r="F4" s="145"/>
    </row>
    <row r="5" spans="1:6" ht="17.25" x14ac:dyDescent="0.3">
      <c r="A5" s="146" t="s">
        <v>2406</v>
      </c>
      <c r="B5" s="146"/>
      <c r="C5" s="146"/>
      <c r="D5" s="146"/>
      <c r="E5" s="146"/>
      <c r="F5" s="146"/>
    </row>
    <row r="7" spans="1:6" ht="34.5" customHeight="1" x14ac:dyDescent="0.25">
      <c r="A7" s="147" t="s">
        <v>2407</v>
      </c>
      <c r="B7" s="148"/>
      <c r="C7" s="148"/>
      <c r="D7" s="148"/>
      <c r="E7" s="148"/>
      <c r="F7" s="148"/>
    </row>
    <row r="9" spans="1:6" ht="15.75" x14ac:dyDescent="0.25">
      <c r="A9" s="149" t="s">
        <v>2422</v>
      </c>
      <c r="B9" s="149"/>
      <c r="C9" s="149"/>
      <c r="D9" s="149"/>
      <c r="E9" s="149"/>
      <c r="F9" s="149"/>
    </row>
    <row r="10" spans="1:6" ht="36.75" customHeight="1" x14ac:dyDescent="0.25">
      <c r="A10" s="144" t="s">
        <v>2423</v>
      </c>
      <c r="B10" s="144"/>
      <c r="C10" s="144"/>
      <c r="D10" s="144"/>
      <c r="E10" s="144"/>
      <c r="F10" s="144"/>
    </row>
    <row r="12" spans="1:6" ht="30" x14ac:dyDescent="0.25">
      <c r="A12" s="24" t="s">
        <v>26</v>
      </c>
      <c r="B12" s="24" t="s">
        <v>27</v>
      </c>
      <c r="C12" s="25" t="s">
        <v>28</v>
      </c>
      <c r="D12" s="23">
        <f>SUM(D13:D14)</f>
        <v>151</v>
      </c>
      <c r="E12" s="25" t="s">
        <v>29</v>
      </c>
      <c r="F12" s="23">
        <f>SUM(F13:F14)</f>
        <v>54</v>
      </c>
    </row>
    <row r="13" spans="1:6" ht="15" customHeight="1" x14ac:dyDescent="0.25">
      <c r="A13" s="140">
        <v>73</v>
      </c>
      <c r="B13" s="142">
        <f>SUM(D12+F12+F15)</f>
        <v>205</v>
      </c>
      <c r="C13" s="26" t="s">
        <v>30</v>
      </c>
      <c r="D13" s="19">
        <v>37</v>
      </c>
      <c r="E13" s="26" t="s">
        <v>30</v>
      </c>
      <c r="F13" s="19">
        <v>19</v>
      </c>
    </row>
    <row r="14" spans="1:6" ht="15" customHeight="1" x14ac:dyDescent="0.25">
      <c r="A14" s="141"/>
      <c r="B14" s="143"/>
      <c r="C14" s="26" t="s">
        <v>31</v>
      </c>
      <c r="D14" s="19">
        <v>114</v>
      </c>
      <c r="E14" s="26" t="s">
        <v>31</v>
      </c>
      <c r="F14" s="19">
        <v>35</v>
      </c>
    </row>
    <row r="15" spans="1:6" ht="15.75" customHeight="1" x14ac:dyDescent="0.25">
      <c r="A15" s="7"/>
      <c r="C15" s="42"/>
      <c r="D15" s="150" t="s">
        <v>45</v>
      </c>
      <c r="E15" s="151"/>
      <c r="F15" s="46">
        <v>0</v>
      </c>
    </row>
    <row r="16" spans="1:6" ht="15.75" customHeight="1" x14ac:dyDescent="0.25">
      <c r="A16" s="7"/>
      <c r="D16" s="29"/>
      <c r="E16" s="28"/>
      <c r="F16" s="29"/>
    </row>
    <row r="17" spans="1:6" ht="15" customHeight="1" x14ac:dyDescent="0.25">
      <c r="D17" s="138" t="s">
        <v>37</v>
      </c>
      <c r="E17" s="138"/>
      <c r="F17" s="29">
        <v>0</v>
      </c>
    </row>
    <row r="19" spans="1:6" x14ac:dyDescent="0.25">
      <c r="B19" s="27" t="s">
        <v>33</v>
      </c>
      <c r="C19" s="27" t="s">
        <v>34</v>
      </c>
      <c r="D19" s="27" t="s">
        <v>35</v>
      </c>
      <c r="E19" s="27" t="s">
        <v>47</v>
      </c>
      <c r="F19" s="27" t="s">
        <v>2405</v>
      </c>
    </row>
    <row r="20" spans="1:6" ht="30" x14ac:dyDescent="0.25">
      <c r="A20" s="76" t="s">
        <v>32</v>
      </c>
      <c r="B20" s="48">
        <v>598773</v>
      </c>
      <c r="C20" s="48">
        <v>598977</v>
      </c>
      <c r="D20" s="1">
        <v>0</v>
      </c>
      <c r="E20" s="1">
        <v>0</v>
      </c>
      <c r="F20" s="1">
        <v>0</v>
      </c>
    </row>
    <row r="21" spans="1:6" x14ac:dyDescent="0.25">
      <c r="A21" s="47"/>
      <c r="B21" s="49"/>
      <c r="C21" s="49"/>
      <c r="D21" s="3"/>
      <c r="E21" s="3"/>
    </row>
    <row r="22" spans="1:6" x14ac:dyDescent="0.25">
      <c r="A22" s="47"/>
      <c r="B22" s="48"/>
      <c r="C22" s="48"/>
      <c r="D22" s="3"/>
      <c r="E22" s="3"/>
    </row>
    <row r="23" spans="1:6" x14ac:dyDescent="0.25">
      <c r="A23" s="47"/>
      <c r="B23" s="48"/>
      <c r="C23" s="48"/>
      <c r="D23" s="3"/>
      <c r="E23" s="3"/>
    </row>
    <row r="24" spans="1:6" x14ac:dyDescent="0.25">
      <c r="A24" s="47"/>
      <c r="B24" s="48"/>
      <c r="C24" s="48"/>
      <c r="D24" s="3"/>
      <c r="E24" s="3"/>
    </row>
    <row r="25" spans="1:6" x14ac:dyDescent="0.25">
      <c r="A25" s="47"/>
      <c r="B25" s="48"/>
      <c r="C25" s="48"/>
      <c r="D25" s="3"/>
      <c r="E25" s="3"/>
    </row>
  </sheetData>
  <mergeCells count="10">
    <mergeCell ref="A13:A14"/>
    <mergeCell ref="B13:B14"/>
    <mergeCell ref="D15:E15"/>
    <mergeCell ref="D17:E17"/>
    <mergeCell ref="A3:F3"/>
    <mergeCell ref="A4:F4"/>
    <mergeCell ref="A5:F5"/>
    <mergeCell ref="A7:F7"/>
    <mergeCell ref="A9:F9"/>
    <mergeCell ref="A10:F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125" orientation="landscape" horizontalDpi="0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963B4-E265-44DB-A729-641CB470239A}">
  <dimension ref="A1:U1048295"/>
  <sheetViews>
    <sheetView workbookViewId="0"/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22.28515625" customWidth="1"/>
    <col min="4" max="4" width="26.7109375" customWidth="1"/>
    <col min="5" max="5" width="13.28515625" style="3" customWidth="1"/>
    <col min="6" max="6" width="14.85546875" customWidth="1"/>
    <col min="7" max="7" width="14.5703125" customWidth="1"/>
    <col min="8" max="8" width="9.5703125" style="1" bestFit="1" customWidth="1"/>
    <col min="9" max="9" width="5.7109375" style="1" bestFit="1" customWidth="1"/>
    <col min="10" max="10" width="15.42578125" style="2" customWidth="1"/>
    <col min="11" max="11" width="7.7109375" style="1" bestFit="1" customWidth="1"/>
    <col min="12" max="12" width="7.5703125" style="1" bestFit="1" customWidth="1"/>
    <col min="13" max="13" width="6.5703125" style="1" bestFit="1" customWidth="1"/>
    <col min="14" max="14" width="7.7109375" style="1" bestFit="1" customWidth="1"/>
    <col min="15" max="15" width="6.5703125" style="1" bestFit="1" customWidth="1"/>
    <col min="16" max="16" width="6.140625" style="1" customWidth="1"/>
    <col min="17" max="17" width="10.140625" style="1" customWidth="1"/>
  </cols>
  <sheetData>
    <row r="1" spans="1:17" ht="21" x14ac:dyDescent="0.35">
      <c r="B1" s="153" t="s">
        <v>0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</row>
    <row r="2" spans="1:17" ht="18.75" x14ac:dyDescent="0.3">
      <c r="B2" s="139" t="s">
        <v>11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4" spans="1:17" ht="15.75" customHeight="1" x14ac:dyDescent="0.25">
      <c r="A4" s="6" t="s">
        <v>38</v>
      </c>
      <c r="B4" s="7"/>
      <c r="C4" s="8" t="s">
        <v>16</v>
      </c>
      <c r="D4" s="154">
        <v>45197</v>
      </c>
      <c r="E4" s="154"/>
      <c r="F4" s="156" t="s">
        <v>20</v>
      </c>
      <c r="G4" s="155">
        <v>190</v>
      </c>
      <c r="H4" s="31"/>
      <c r="I4" s="31"/>
      <c r="J4" s="148" t="s">
        <v>21</v>
      </c>
      <c r="K4" s="152">
        <f>N4+Q4+Q7</f>
        <v>205</v>
      </c>
      <c r="L4" s="149" t="s">
        <v>22</v>
      </c>
      <c r="M4" s="149"/>
      <c r="N4" s="36">
        <f>SUM(M5:M6)</f>
        <v>151</v>
      </c>
      <c r="O4" s="149" t="s">
        <v>23</v>
      </c>
      <c r="P4" s="149"/>
      <c r="Q4" s="36">
        <f>SUBTOTAL(9,P5:P6)</f>
        <v>54</v>
      </c>
    </row>
    <row r="5" spans="1:17" ht="15.75" customHeight="1" x14ac:dyDescent="0.25">
      <c r="C5" s="20" t="s">
        <v>17</v>
      </c>
      <c r="D5" s="169" t="s">
        <v>65</v>
      </c>
      <c r="F5" s="156"/>
      <c r="G5" s="155"/>
      <c r="H5" s="31"/>
      <c r="I5" s="31"/>
      <c r="J5" s="148"/>
      <c r="K5" s="152"/>
      <c r="L5" s="9" t="s">
        <v>19</v>
      </c>
      <c r="M5" s="1">
        <v>37</v>
      </c>
      <c r="O5" s="9" t="s">
        <v>19</v>
      </c>
      <c r="P5" s="1">
        <v>19</v>
      </c>
    </row>
    <row r="6" spans="1:17" ht="15" customHeight="1" x14ac:dyDescent="0.25">
      <c r="D6" s="169"/>
      <c r="L6" s="9" t="s">
        <v>18</v>
      </c>
      <c r="M6" s="1">
        <v>114</v>
      </c>
      <c r="N6" s="4"/>
      <c r="O6" s="9" t="s">
        <v>18</v>
      </c>
      <c r="P6" s="1">
        <v>35</v>
      </c>
    </row>
    <row r="7" spans="1:17" ht="15" customHeight="1" x14ac:dyDescent="0.25">
      <c r="C7" s="41"/>
      <c r="D7" s="41"/>
      <c r="E7" s="41"/>
      <c r="F7" s="41"/>
      <c r="G7" s="41"/>
      <c r="J7" s="42" t="s">
        <v>46</v>
      </c>
      <c r="K7" s="36"/>
      <c r="M7" s="157" t="s">
        <v>45</v>
      </c>
      <c r="N7" s="157"/>
      <c r="O7" s="157"/>
      <c r="P7" s="157"/>
      <c r="Q7" s="36">
        <v>0</v>
      </c>
    </row>
    <row r="8" spans="1:17" s="5" customFormat="1" ht="18.75" x14ac:dyDescent="0.3">
      <c r="A8" s="158" t="s">
        <v>2415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</row>
    <row r="9" spans="1:17" ht="15" customHeight="1" x14ac:dyDescent="0.25">
      <c r="A9" s="159" t="s">
        <v>15</v>
      </c>
      <c r="B9" s="159" t="s">
        <v>5</v>
      </c>
      <c r="C9" s="160" t="s">
        <v>14</v>
      </c>
      <c r="D9" s="160"/>
      <c r="E9" s="160"/>
      <c r="F9" s="163" t="s">
        <v>13</v>
      </c>
      <c r="G9" s="164"/>
      <c r="H9" s="164"/>
      <c r="I9" s="164"/>
      <c r="J9" s="165"/>
      <c r="K9" s="161" t="s">
        <v>8</v>
      </c>
      <c r="L9" s="161"/>
      <c r="M9" s="161"/>
      <c r="N9" s="162" t="s">
        <v>7</v>
      </c>
      <c r="O9" s="162"/>
      <c r="P9" s="162"/>
      <c r="Q9" s="159" t="s">
        <v>4</v>
      </c>
    </row>
    <row r="10" spans="1:17" s="4" customFormat="1" ht="27" x14ac:dyDescent="0.25">
      <c r="A10" s="159"/>
      <c r="B10" s="159"/>
      <c r="C10" s="30" t="s">
        <v>12</v>
      </c>
      <c r="D10" s="30" t="s">
        <v>10</v>
      </c>
      <c r="E10" s="30" t="s">
        <v>1</v>
      </c>
      <c r="F10" s="34" t="s">
        <v>12</v>
      </c>
      <c r="G10" s="34" t="s">
        <v>6</v>
      </c>
      <c r="H10" s="35" t="s">
        <v>9</v>
      </c>
      <c r="I10" s="34" t="s">
        <v>3</v>
      </c>
      <c r="J10" s="34" t="s">
        <v>2</v>
      </c>
      <c r="K10" s="33" t="s">
        <v>43</v>
      </c>
      <c r="L10" s="33" t="s">
        <v>41</v>
      </c>
      <c r="M10" s="33" t="s">
        <v>40</v>
      </c>
      <c r="N10" s="32" t="s">
        <v>42</v>
      </c>
      <c r="O10" s="32" t="s">
        <v>41</v>
      </c>
      <c r="P10" s="32" t="s">
        <v>40</v>
      </c>
      <c r="Q10" s="159"/>
    </row>
    <row r="11" spans="1:17" ht="30" x14ac:dyDescent="0.25">
      <c r="A11" s="18">
        <v>1</v>
      </c>
      <c r="B11" s="14">
        <v>598773</v>
      </c>
      <c r="C11" s="15" t="s">
        <v>333</v>
      </c>
      <c r="D11" s="15" t="s">
        <v>334</v>
      </c>
      <c r="E11" s="15" t="s">
        <v>81</v>
      </c>
      <c r="F11" s="15" t="s">
        <v>335</v>
      </c>
      <c r="G11" s="15" t="s">
        <v>111</v>
      </c>
      <c r="H11" s="16" t="s">
        <v>8</v>
      </c>
      <c r="I11" s="16" t="s">
        <v>18</v>
      </c>
      <c r="J11" s="15" t="s">
        <v>336</v>
      </c>
      <c r="K11" s="16"/>
      <c r="L11" s="16" t="s">
        <v>337</v>
      </c>
      <c r="M11" s="16"/>
      <c r="N11" s="16"/>
      <c r="O11" s="16"/>
      <c r="P11" s="16"/>
      <c r="Q11" s="16">
        <v>1</v>
      </c>
    </row>
    <row r="12" spans="1:17" ht="30" x14ac:dyDescent="0.25">
      <c r="A12" s="18">
        <v>2</v>
      </c>
      <c r="B12" s="14">
        <v>598774</v>
      </c>
      <c r="C12" s="15" t="s">
        <v>338</v>
      </c>
      <c r="D12" s="15" t="s">
        <v>339</v>
      </c>
      <c r="E12" s="15" t="s">
        <v>81</v>
      </c>
      <c r="F12" s="15" t="s">
        <v>340</v>
      </c>
      <c r="G12" s="15" t="s">
        <v>111</v>
      </c>
      <c r="H12" s="16" t="s">
        <v>8</v>
      </c>
      <c r="I12" s="16" t="s">
        <v>18</v>
      </c>
      <c r="J12" s="15" t="s">
        <v>270</v>
      </c>
      <c r="K12" s="16"/>
      <c r="L12" s="16"/>
      <c r="M12" s="16" t="s">
        <v>337</v>
      </c>
      <c r="N12" s="16"/>
      <c r="O12" s="16"/>
      <c r="P12" s="16"/>
      <c r="Q12" s="16" t="s">
        <v>337</v>
      </c>
    </row>
    <row r="13" spans="1:17" ht="30" x14ac:dyDescent="0.25">
      <c r="A13" s="18">
        <v>3</v>
      </c>
      <c r="B13" s="14">
        <v>598775</v>
      </c>
      <c r="C13" s="15" t="s">
        <v>338</v>
      </c>
      <c r="D13" s="15" t="s">
        <v>339</v>
      </c>
      <c r="E13" s="15" t="s">
        <v>81</v>
      </c>
      <c r="F13" s="15" t="s">
        <v>341</v>
      </c>
      <c r="G13" s="15" t="s">
        <v>111</v>
      </c>
      <c r="H13" s="16" t="s">
        <v>7</v>
      </c>
      <c r="I13" s="16" t="s">
        <v>18</v>
      </c>
      <c r="J13" s="15" t="s">
        <v>114</v>
      </c>
      <c r="K13" s="16"/>
      <c r="L13" s="16"/>
      <c r="M13" s="16"/>
      <c r="N13" s="16"/>
      <c r="O13" s="16"/>
      <c r="P13" s="16" t="s">
        <v>337</v>
      </c>
      <c r="Q13" s="16" t="s">
        <v>337</v>
      </c>
    </row>
    <row r="14" spans="1:17" ht="30" x14ac:dyDescent="0.25">
      <c r="A14" s="18">
        <v>4</v>
      </c>
      <c r="B14" s="14">
        <v>598776</v>
      </c>
      <c r="C14" s="15" t="s">
        <v>338</v>
      </c>
      <c r="D14" s="15" t="s">
        <v>339</v>
      </c>
      <c r="E14" s="15" t="s">
        <v>81</v>
      </c>
      <c r="F14" s="15" t="s">
        <v>117</v>
      </c>
      <c r="G14" s="15" t="s">
        <v>111</v>
      </c>
      <c r="H14" s="16" t="s">
        <v>7</v>
      </c>
      <c r="I14" s="16" t="s">
        <v>18</v>
      </c>
      <c r="J14" s="15" t="s">
        <v>117</v>
      </c>
      <c r="K14" s="16"/>
      <c r="L14" s="16"/>
      <c r="M14" s="16"/>
      <c r="N14" s="16"/>
      <c r="O14" s="16"/>
      <c r="P14" s="16" t="s">
        <v>337</v>
      </c>
      <c r="Q14" s="16" t="s">
        <v>337</v>
      </c>
    </row>
    <row r="15" spans="1:17" ht="30" x14ac:dyDescent="0.25">
      <c r="A15" s="18">
        <v>5</v>
      </c>
      <c r="B15" s="14">
        <v>598777</v>
      </c>
      <c r="C15" s="15" t="s">
        <v>342</v>
      </c>
      <c r="D15" s="15" t="s">
        <v>339</v>
      </c>
      <c r="E15" s="15" t="s">
        <v>81</v>
      </c>
      <c r="F15" s="15" t="s">
        <v>343</v>
      </c>
      <c r="G15" s="15" t="s">
        <v>344</v>
      </c>
      <c r="H15" s="16" t="s">
        <v>8</v>
      </c>
      <c r="I15" s="16" t="s">
        <v>18</v>
      </c>
      <c r="J15" s="15" t="s">
        <v>104</v>
      </c>
      <c r="K15" s="16"/>
      <c r="L15" s="16"/>
      <c r="M15" s="16" t="s">
        <v>337</v>
      </c>
      <c r="N15" s="16"/>
      <c r="O15" s="16"/>
      <c r="P15" s="16"/>
      <c r="Q15" s="16" t="s">
        <v>337</v>
      </c>
    </row>
    <row r="16" spans="1:17" ht="30" x14ac:dyDescent="0.25">
      <c r="A16" s="18">
        <v>6</v>
      </c>
      <c r="B16" s="14">
        <v>598778</v>
      </c>
      <c r="C16" s="15" t="s">
        <v>345</v>
      </c>
      <c r="D16" s="15" t="s">
        <v>334</v>
      </c>
      <c r="E16" s="15" t="s">
        <v>81</v>
      </c>
      <c r="F16" s="15" t="s">
        <v>179</v>
      </c>
      <c r="G16" s="15" t="s">
        <v>111</v>
      </c>
      <c r="H16" s="16" t="s">
        <v>8</v>
      </c>
      <c r="I16" s="16" t="s">
        <v>18</v>
      </c>
      <c r="J16" s="15" t="s">
        <v>112</v>
      </c>
      <c r="K16" s="16"/>
      <c r="L16" s="16"/>
      <c r="M16" s="16" t="s">
        <v>132</v>
      </c>
      <c r="N16" s="16"/>
      <c r="O16" s="16"/>
      <c r="P16" s="16"/>
      <c r="Q16" s="16">
        <v>4</v>
      </c>
    </row>
    <row r="17" spans="1:17" ht="30" x14ac:dyDescent="0.25">
      <c r="A17" s="18">
        <v>7</v>
      </c>
      <c r="B17" s="14">
        <v>598779</v>
      </c>
      <c r="C17" s="15" t="s">
        <v>345</v>
      </c>
      <c r="D17" s="15" t="s">
        <v>334</v>
      </c>
      <c r="E17" s="15" t="s">
        <v>81</v>
      </c>
      <c r="F17" s="15" t="s">
        <v>346</v>
      </c>
      <c r="G17" s="15" t="s">
        <v>111</v>
      </c>
      <c r="H17" s="16" t="s">
        <v>8</v>
      </c>
      <c r="I17" s="16" t="s">
        <v>18</v>
      </c>
      <c r="J17" s="15" t="s">
        <v>112</v>
      </c>
      <c r="K17" s="16"/>
      <c r="L17" s="16"/>
      <c r="M17" s="16" t="s">
        <v>132</v>
      </c>
      <c r="N17" s="16"/>
      <c r="O17" s="16"/>
      <c r="P17" s="16"/>
      <c r="Q17" s="16">
        <v>4</v>
      </c>
    </row>
    <row r="18" spans="1:17" ht="30" x14ac:dyDescent="0.25">
      <c r="A18" s="18">
        <v>8</v>
      </c>
      <c r="B18" s="14">
        <v>598780</v>
      </c>
      <c r="C18" s="15" t="s">
        <v>347</v>
      </c>
      <c r="D18" s="15" t="s">
        <v>348</v>
      </c>
      <c r="E18" s="15" t="s">
        <v>81</v>
      </c>
      <c r="F18" s="15" t="s">
        <v>349</v>
      </c>
      <c r="G18" s="15" t="s">
        <v>111</v>
      </c>
      <c r="H18" s="16" t="s">
        <v>8</v>
      </c>
      <c r="I18" s="16" t="s">
        <v>18</v>
      </c>
      <c r="J18" s="15" t="s">
        <v>350</v>
      </c>
      <c r="K18" s="16"/>
      <c r="L18" s="16"/>
      <c r="M18" s="16" t="s">
        <v>108</v>
      </c>
      <c r="N18" s="16"/>
      <c r="O18" s="16"/>
      <c r="P18" s="16"/>
      <c r="Q18" s="16">
        <v>1</v>
      </c>
    </row>
    <row r="19" spans="1:17" ht="30" x14ac:dyDescent="0.25">
      <c r="A19" s="18">
        <v>9</v>
      </c>
      <c r="B19" s="14">
        <v>598781</v>
      </c>
      <c r="C19" s="15" t="s">
        <v>351</v>
      </c>
      <c r="D19" s="15" t="s">
        <v>352</v>
      </c>
      <c r="E19" s="15" t="s">
        <v>81</v>
      </c>
      <c r="F19" s="15" t="s">
        <v>353</v>
      </c>
      <c r="G19" s="15" t="s">
        <v>111</v>
      </c>
      <c r="H19" s="16" t="s">
        <v>8</v>
      </c>
      <c r="I19" s="16" t="s">
        <v>18</v>
      </c>
      <c r="J19" s="15" t="s">
        <v>145</v>
      </c>
      <c r="K19" s="16"/>
      <c r="L19" s="16"/>
      <c r="M19" s="16" t="s">
        <v>97</v>
      </c>
      <c r="N19" s="16"/>
      <c r="O19" s="16"/>
      <c r="P19" s="16"/>
      <c r="Q19" s="16">
        <v>4</v>
      </c>
    </row>
    <row r="20" spans="1:17" ht="30" x14ac:dyDescent="0.25">
      <c r="A20" s="18">
        <v>10</v>
      </c>
      <c r="B20" s="14">
        <v>598782</v>
      </c>
      <c r="C20" s="15" t="s">
        <v>351</v>
      </c>
      <c r="D20" s="15" t="s">
        <v>352</v>
      </c>
      <c r="E20" s="15" t="s">
        <v>81</v>
      </c>
      <c r="F20" s="15" t="s">
        <v>301</v>
      </c>
      <c r="G20" s="15" t="s">
        <v>111</v>
      </c>
      <c r="H20" s="16" t="s">
        <v>7</v>
      </c>
      <c r="I20" s="16" t="s">
        <v>18</v>
      </c>
      <c r="J20" s="15" t="s">
        <v>104</v>
      </c>
      <c r="K20" s="16"/>
      <c r="L20" s="16"/>
      <c r="M20" s="16"/>
      <c r="N20" s="16"/>
      <c r="O20" s="16"/>
      <c r="P20" s="16">
        <v>4</v>
      </c>
      <c r="Q20" s="16">
        <v>4</v>
      </c>
    </row>
    <row r="21" spans="1:17" ht="30" x14ac:dyDescent="0.25">
      <c r="A21" s="18">
        <v>11</v>
      </c>
      <c r="B21" s="14">
        <v>598783</v>
      </c>
      <c r="C21" s="15" t="s">
        <v>351</v>
      </c>
      <c r="D21" s="15" t="s">
        <v>352</v>
      </c>
      <c r="E21" s="15" t="s">
        <v>81</v>
      </c>
      <c r="F21" s="15" t="s">
        <v>354</v>
      </c>
      <c r="G21" s="15" t="s">
        <v>111</v>
      </c>
      <c r="H21" s="16" t="s">
        <v>7</v>
      </c>
      <c r="I21" s="16" t="s">
        <v>19</v>
      </c>
      <c r="J21" s="15" t="s">
        <v>114</v>
      </c>
      <c r="K21" s="16"/>
      <c r="L21" s="16"/>
      <c r="M21" s="16"/>
      <c r="N21" s="16"/>
      <c r="O21" s="16"/>
      <c r="P21" s="16" t="s">
        <v>97</v>
      </c>
      <c r="Q21" s="16">
        <v>4</v>
      </c>
    </row>
    <row r="22" spans="1:17" ht="30" x14ac:dyDescent="0.25">
      <c r="A22" s="18">
        <v>12</v>
      </c>
      <c r="B22" s="14">
        <v>598784</v>
      </c>
      <c r="C22" s="68" t="s">
        <v>355</v>
      </c>
      <c r="D22" s="15" t="s">
        <v>356</v>
      </c>
      <c r="E22" s="15" t="s">
        <v>81</v>
      </c>
      <c r="F22" s="15" t="s">
        <v>357</v>
      </c>
      <c r="G22" s="15" t="s">
        <v>111</v>
      </c>
      <c r="H22" s="16" t="s">
        <v>8</v>
      </c>
      <c r="I22" s="16" t="s">
        <v>19</v>
      </c>
      <c r="J22" s="15" t="s">
        <v>112</v>
      </c>
      <c r="K22" s="16"/>
      <c r="L22" s="16"/>
      <c r="M22" s="16" t="s">
        <v>186</v>
      </c>
      <c r="N22" s="16"/>
      <c r="O22" s="16"/>
      <c r="P22" s="16"/>
      <c r="Q22" s="16">
        <v>10</v>
      </c>
    </row>
    <row r="23" spans="1:17" ht="30" x14ac:dyDescent="0.25">
      <c r="A23" s="18">
        <v>13</v>
      </c>
      <c r="B23" s="14">
        <v>598785</v>
      </c>
      <c r="C23" s="68" t="s">
        <v>355</v>
      </c>
      <c r="D23" s="15" t="s">
        <v>356</v>
      </c>
      <c r="E23" s="15" t="s">
        <v>81</v>
      </c>
      <c r="F23" s="15" t="s">
        <v>358</v>
      </c>
      <c r="G23" s="15" t="s">
        <v>111</v>
      </c>
      <c r="H23" s="16" t="s">
        <v>8</v>
      </c>
      <c r="I23" s="16" t="s">
        <v>18</v>
      </c>
      <c r="J23" s="15" t="s">
        <v>145</v>
      </c>
      <c r="K23" s="16"/>
      <c r="L23" s="16"/>
      <c r="M23" s="16" t="s">
        <v>154</v>
      </c>
      <c r="N23" s="16"/>
      <c r="O23" s="16"/>
      <c r="P23" s="16"/>
      <c r="Q23" s="16">
        <v>5</v>
      </c>
    </row>
    <row r="24" spans="1:17" ht="30" x14ac:dyDescent="0.25">
      <c r="A24" s="18">
        <v>14</v>
      </c>
      <c r="B24" s="14">
        <v>598786</v>
      </c>
      <c r="C24" s="68" t="s">
        <v>355</v>
      </c>
      <c r="D24" s="15" t="s">
        <v>356</v>
      </c>
      <c r="E24" s="15" t="s">
        <v>81</v>
      </c>
      <c r="F24" s="15" t="s">
        <v>359</v>
      </c>
      <c r="G24" s="15" t="s">
        <v>111</v>
      </c>
      <c r="H24" s="16" t="s">
        <v>8</v>
      </c>
      <c r="I24" s="16" t="s">
        <v>19</v>
      </c>
      <c r="J24" s="15" t="s">
        <v>112</v>
      </c>
      <c r="K24" s="16"/>
      <c r="L24" s="16"/>
      <c r="M24" s="16" t="s">
        <v>198</v>
      </c>
      <c r="N24" s="16"/>
      <c r="O24" s="16"/>
      <c r="P24" s="16"/>
      <c r="Q24" s="16">
        <v>13</v>
      </c>
    </row>
    <row r="25" spans="1:17" ht="30" x14ac:dyDescent="0.25">
      <c r="A25" s="18">
        <v>15</v>
      </c>
      <c r="B25" s="14">
        <v>598787</v>
      </c>
      <c r="C25" s="68" t="s">
        <v>360</v>
      </c>
      <c r="D25" s="15" t="s">
        <v>339</v>
      </c>
      <c r="E25" s="15" t="s">
        <v>81</v>
      </c>
      <c r="F25" s="15" t="s">
        <v>361</v>
      </c>
      <c r="G25" s="15" t="s">
        <v>111</v>
      </c>
      <c r="H25" s="16" t="s">
        <v>8</v>
      </c>
      <c r="I25" s="16" t="s">
        <v>18</v>
      </c>
      <c r="J25" s="15" t="s">
        <v>127</v>
      </c>
      <c r="K25" s="16"/>
      <c r="L25" s="16"/>
      <c r="M25" s="16" t="s">
        <v>99</v>
      </c>
      <c r="N25" s="16"/>
      <c r="O25" s="16"/>
      <c r="P25" s="16"/>
      <c r="Q25" s="16">
        <v>3</v>
      </c>
    </row>
    <row r="26" spans="1:17" ht="30" x14ac:dyDescent="0.25">
      <c r="A26" s="18">
        <v>16</v>
      </c>
      <c r="B26" s="14">
        <v>598788</v>
      </c>
      <c r="C26" s="68" t="s">
        <v>360</v>
      </c>
      <c r="D26" s="15" t="s">
        <v>339</v>
      </c>
      <c r="E26" s="15" t="s">
        <v>81</v>
      </c>
      <c r="F26" s="15" t="s">
        <v>362</v>
      </c>
      <c r="G26" s="15" t="s">
        <v>111</v>
      </c>
      <c r="H26" s="16" t="s">
        <v>8</v>
      </c>
      <c r="I26" s="16" t="s">
        <v>19</v>
      </c>
      <c r="J26" s="15" t="s">
        <v>117</v>
      </c>
      <c r="K26" s="16"/>
      <c r="L26" s="16"/>
      <c r="M26" s="16" t="s">
        <v>97</v>
      </c>
      <c r="N26" s="16"/>
      <c r="O26" s="16"/>
      <c r="P26" s="16"/>
      <c r="Q26" s="16">
        <v>6</v>
      </c>
    </row>
    <row r="27" spans="1:17" ht="30" x14ac:dyDescent="0.25">
      <c r="A27" s="18">
        <v>17</v>
      </c>
      <c r="B27" s="14">
        <v>598789</v>
      </c>
      <c r="C27" s="68" t="s">
        <v>360</v>
      </c>
      <c r="D27" s="15" t="s">
        <v>339</v>
      </c>
      <c r="E27" s="15" t="s">
        <v>81</v>
      </c>
      <c r="F27" s="15" t="s">
        <v>363</v>
      </c>
      <c r="G27" s="15" t="s">
        <v>111</v>
      </c>
      <c r="H27" s="16" t="s">
        <v>8</v>
      </c>
      <c r="I27" s="16" t="s">
        <v>19</v>
      </c>
      <c r="J27" s="15" t="s">
        <v>364</v>
      </c>
      <c r="K27" s="16"/>
      <c r="L27" s="16"/>
      <c r="M27" s="16" t="s">
        <v>132</v>
      </c>
      <c r="N27" s="16"/>
      <c r="O27" s="16"/>
      <c r="P27" s="16"/>
      <c r="Q27" s="16">
        <v>4</v>
      </c>
    </row>
    <row r="28" spans="1:17" ht="30" x14ac:dyDescent="0.25">
      <c r="A28" s="18">
        <v>18</v>
      </c>
      <c r="B28" s="14">
        <v>598790</v>
      </c>
      <c r="C28" s="68" t="s">
        <v>360</v>
      </c>
      <c r="D28" s="15" t="s">
        <v>339</v>
      </c>
      <c r="E28" s="15" t="s">
        <v>81</v>
      </c>
      <c r="F28" s="15" t="s">
        <v>365</v>
      </c>
      <c r="G28" s="15" t="s">
        <v>111</v>
      </c>
      <c r="H28" s="16" t="s">
        <v>7</v>
      </c>
      <c r="I28" s="16" t="s">
        <v>18</v>
      </c>
      <c r="J28" s="15" t="s">
        <v>127</v>
      </c>
      <c r="K28" s="16"/>
      <c r="L28" s="16"/>
      <c r="M28" s="16"/>
      <c r="N28" s="16"/>
      <c r="O28" s="16"/>
      <c r="P28" s="16" t="s">
        <v>248</v>
      </c>
      <c r="Q28" s="16">
        <v>2</v>
      </c>
    </row>
    <row r="29" spans="1:17" ht="30" x14ac:dyDescent="0.25">
      <c r="A29" s="18">
        <v>19</v>
      </c>
      <c r="B29" s="14">
        <v>598791</v>
      </c>
      <c r="C29" s="68" t="s">
        <v>366</v>
      </c>
      <c r="D29" s="15" t="s">
        <v>339</v>
      </c>
      <c r="E29" s="15" t="s">
        <v>81</v>
      </c>
      <c r="F29" s="15" t="s">
        <v>126</v>
      </c>
      <c r="G29" s="15" t="s">
        <v>367</v>
      </c>
      <c r="H29" s="16" t="s">
        <v>8</v>
      </c>
      <c r="I29" s="16" t="s">
        <v>18</v>
      </c>
      <c r="J29" s="15" t="s">
        <v>368</v>
      </c>
      <c r="K29" s="16" t="s">
        <v>290</v>
      </c>
      <c r="L29" s="16"/>
      <c r="M29" s="16"/>
      <c r="N29" s="16"/>
      <c r="O29" s="16"/>
      <c r="P29" s="16"/>
      <c r="Q29" s="16">
        <v>1</v>
      </c>
    </row>
    <row r="30" spans="1:17" ht="30" x14ac:dyDescent="0.25">
      <c r="A30" s="18">
        <v>20</v>
      </c>
      <c r="B30" s="14">
        <v>598792</v>
      </c>
      <c r="C30" s="68" t="s">
        <v>369</v>
      </c>
      <c r="D30" s="15" t="s">
        <v>339</v>
      </c>
      <c r="E30" s="15" t="s">
        <v>81</v>
      </c>
      <c r="F30" s="15" t="s">
        <v>370</v>
      </c>
      <c r="G30" s="15" t="s">
        <v>367</v>
      </c>
      <c r="H30" s="16" t="s">
        <v>8</v>
      </c>
      <c r="I30" s="16" t="s">
        <v>18</v>
      </c>
      <c r="J30" s="15" t="s">
        <v>270</v>
      </c>
      <c r="K30" s="16"/>
      <c r="L30" s="16"/>
      <c r="M30" s="16" t="s">
        <v>97</v>
      </c>
      <c r="N30" s="16"/>
      <c r="O30" s="16"/>
      <c r="P30" s="16"/>
      <c r="Q30" s="16">
        <v>6</v>
      </c>
    </row>
    <row r="31" spans="1:17" ht="30" x14ac:dyDescent="0.25">
      <c r="A31" s="18">
        <v>21</v>
      </c>
      <c r="B31" s="14">
        <v>598793</v>
      </c>
      <c r="C31" s="68" t="s">
        <v>369</v>
      </c>
      <c r="D31" s="15" t="s">
        <v>339</v>
      </c>
      <c r="E31" s="15" t="s">
        <v>81</v>
      </c>
      <c r="F31" s="15" t="s">
        <v>371</v>
      </c>
      <c r="G31" s="15" t="s">
        <v>367</v>
      </c>
      <c r="H31" s="16" t="s">
        <v>8</v>
      </c>
      <c r="I31" s="16" t="s">
        <v>18</v>
      </c>
      <c r="J31" s="15" t="s">
        <v>372</v>
      </c>
      <c r="K31" s="16"/>
      <c r="L31" s="16"/>
      <c r="M31" s="16" t="s">
        <v>105</v>
      </c>
      <c r="N31" s="16"/>
      <c r="O31" s="16"/>
      <c r="P31" s="16"/>
      <c r="Q31" s="16">
        <v>2</v>
      </c>
    </row>
    <row r="32" spans="1:17" ht="30" x14ac:dyDescent="0.25">
      <c r="A32" s="18">
        <v>22</v>
      </c>
      <c r="B32" s="14">
        <v>598794</v>
      </c>
      <c r="C32" s="68" t="s">
        <v>373</v>
      </c>
      <c r="D32" s="15" t="s">
        <v>374</v>
      </c>
      <c r="E32" s="15" t="s">
        <v>81</v>
      </c>
      <c r="F32" s="15" t="s">
        <v>230</v>
      </c>
      <c r="G32" s="15" t="s">
        <v>375</v>
      </c>
      <c r="H32" s="16" t="s">
        <v>8</v>
      </c>
      <c r="I32" s="16" t="s">
        <v>18</v>
      </c>
      <c r="J32" s="15" t="s">
        <v>368</v>
      </c>
      <c r="K32" s="16"/>
      <c r="L32" s="16"/>
      <c r="M32" s="16" t="s">
        <v>99</v>
      </c>
      <c r="N32" s="16"/>
      <c r="O32" s="16"/>
      <c r="P32" s="16"/>
      <c r="Q32" s="16">
        <v>3</v>
      </c>
    </row>
    <row r="33" spans="1:21" ht="30" x14ac:dyDescent="0.25">
      <c r="A33" s="18">
        <v>23</v>
      </c>
      <c r="B33" s="14">
        <v>598795</v>
      </c>
      <c r="C33" s="68" t="s">
        <v>373</v>
      </c>
      <c r="D33" s="15" t="s">
        <v>374</v>
      </c>
      <c r="E33" s="15" t="s">
        <v>81</v>
      </c>
      <c r="F33" s="15" t="s">
        <v>376</v>
      </c>
      <c r="G33" s="15" t="s">
        <v>377</v>
      </c>
      <c r="H33" s="16" t="s">
        <v>8</v>
      </c>
      <c r="I33" s="16" t="s">
        <v>18</v>
      </c>
      <c r="J33" s="15" t="s">
        <v>378</v>
      </c>
      <c r="K33" s="16"/>
      <c r="L33" s="16"/>
      <c r="M33" s="16" t="s">
        <v>186</v>
      </c>
      <c r="N33" s="16"/>
      <c r="O33" s="16"/>
      <c r="P33" s="16"/>
      <c r="Q33" s="16">
        <v>10</v>
      </c>
    </row>
    <row r="34" spans="1:21" ht="30" x14ac:dyDescent="0.25">
      <c r="A34" s="18">
        <v>24</v>
      </c>
      <c r="B34" s="14">
        <v>598796</v>
      </c>
      <c r="C34" s="68" t="s">
        <v>342</v>
      </c>
      <c r="D34" s="15" t="s">
        <v>339</v>
      </c>
      <c r="E34" s="15" t="s">
        <v>81</v>
      </c>
      <c r="F34" s="15" t="s">
        <v>379</v>
      </c>
      <c r="G34" s="15" t="s">
        <v>344</v>
      </c>
      <c r="H34" s="16" t="s">
        <v>8</v>
      </c>
      <c r="I34" s="16" t="s">
        <v>19</v>
      </c>
      <c r="J34" s="15" t="s">
        <v>127</v>
      </c>
      <c r="K34" s="16"/>
      <c r="L34" s="16"/>
      <c r="M34" s="16" t="s">
        <v>337</v>
      </c>
      <c r="N34" s="16"/>
      <c r="O34" s="16"/>
      <c r="P34" s="16"/>
      <c r="Q34" s="16" t="s">
        <v>337</v>
      </c>
    </row>
    <row r="35" spans="1:21" ht="30" x14ac:dyDescent="0.25">
      <c r="A35" s="18">
        <v>25</v>
      </c>
      <c r="B35" s="14">
        <v>598797</v>
      </c>
      <c r="C35" s="68" t="s">
        <v>380</v>
      </c>
      <c r="D35" s="15" t="s">
        <v>339</v>
      </c>
      <c r="E35" s="15" t="s">
        <v>81</v>
      </c>
      <c r="F35" s="15" t="s">
        <v>381</v>
      </c>
      <c r="G35" s="15" t="s">
        <v>143</v>
      </c>
      <c r="H35" s="16" t="s">
        <v>8</v>
      </c>
      <c r="I35" s="16" t="s">
        <v>18</v>
      </c>
      <c r="J35" s="15" t="s">
        <v>368</v>
      </c>
      <c r="K35" s="16"/>
      <c r="L35" s="16"/>
      <c r="M35" s="16" t="s">
        <v>337</v>
      </c>
      <c r="N35" s="16"/>
      <c r="O35" s="16"/>
      <c r="P35" s="16"/>
      <c r="Q35" s="16" t="s">
        <v>337</v>
      </c>
    </row>
    <row r="36" spans="1:21" ht="30" x14ac:dyDescent="0.25">
      <c r="A36" s="18">
        <v>26</v>
      </c>
      <c r="B36" s="14">
        <v>598798</v>
      </c>
      <c r="C36" s="68" t="s">
        <v>380</v>
      </c>
      <c r="D36" s="15" t="s">
        <v>339</v>
      </c>
      <c r="E36" s="15" t="s">
        <v>81</v>
      </c>
      <c r="F36" s="15" t="s">
        <v>382</v>
      </c>
      <c r="G36" s="15" t="s">
        <v>344</v>
      </c>
      <c r="H36" s="16" t="s">
        <v>8</v>
      </c>
      <c r="I36" s="16" t="s">
        <v>18</v>
      </c>
      <c r="J36" s="15" t="s">
        <v>127</v>
      </c>
      <c r="K36" s="16"/>
      <c r="L36" s="16"/>
      <c r="M36" s="16" t="s">
        <v>337</v>
      </c>
      <c r="N36" s="16"/>
      <c r="O36" s="16"/>
      <c r="P36" s="16"/>
      <c r="Q36" s="16" t="s">
        <v>337</v>
      </c>
    </row>
    <row r="37" spans="1:21" ht="30" x14ac:dyDescent="0.25">
      <c r="A37" s="18">
        <v>27</v>
      </c>
      <c r="B37" s="14">
        <v>598799</v>
      </c>
      <c r="C37" s="68" t="s">
        <v>383</v>
      </c>
      <c r="D37" s="15" t="s">
        <v>334</v>
      </c>
      <c r="E37" s="15" t="s">
        <v>81</v>
      </c>
      <c r="F37" s="15" t="s">
        <v>384</v>
      </c>
      <c r="G37" s="15" t="s">
        <v>111</v>
      </c>
      <c r="H37" s="16" t="s">
        <v>8</v>
      </c>
      <c r="I37" s="16" t="s">
        <v>18</v>
      </c>
      <c r="J37" s="15" t="s">
        <v>127</v>
      </c>
      <c r="K37" s="16"/>
      <c r="L37" s="16"/>
      <c r="M37" s="16" t="s">
        <v>337</v>
      </c>
      <c r="N37" s="16"/>
      <c r="O37" s="16"/>
      <c r="P37" s="16"/>
      <c r="Q37" s="16" t="s">
        <v>337</v>
      </c>
    </row>
    <row r="38" spans="1:21" ht="30" x14ac:dyDescent="0.25">
      <c r="A38" s="18">
        <v>28</v>
      </c>
      <c r="B38" s="14">
        <v>598800</v>
      </c>
      <c r="C38" s="68" t="s">
        <v>383</v>
      </c>
      <c r="D38" s="15" t="s">
        <v>334</v>
      </c>
      <c r="E38" s="15" t="s">
        <v>81</v>
      </c>
      <c r="F38" s="15" t="s">
        <v>385</v>
      </c>
      <c r="G38" s="15" t="s">
        <v>111</v>
      </c>
      <c r="H38" s="16" t="s">
        <v>8</v>
      </c>
      <c r="I38" s="16" t="s">
        <v>18</v>
      </c>
      <c r="J38" s="15" t="s">
        <v>127</v>
      </c>
      <c r="K38" s="16"/>
      <c r="L38" s="16"/>
      <c r="M38" s="16" t="s">
        <v>337</v>
      </c>
      <c r="N38" s="16"/>
      <c r="O38" s="16"/>
      <c r="P38" s="16"/>
      <c r="Q38" s="16" t="s">
        <v>337</v>
      </c>
    </row>
    <row r="39" spans="1:21" ht="30" x14ac:dyDescent="0.25">
      <c r="A39" s="18">
        <v>29</v>
      </c>
      <c r="B39" s="14">
        <v>598801</v>
      </c>
      <c r="C39" s="68" t="s">
        <v>386</v>
      </c>
      <c r="D39" s="15" t="s">
        <v>81</v>
      </c>
      <c r="E39" s="15" t="s">
        <v>81</v>
      </c>
      <c r="F39" s="15" t="s">
        <v>387</v>
      </c>
      <c r="G39" s="15" t="s">
        <v>111</v>
      </c>
      <c r="H39" s="16" t="s">
        <v>8</v>
      </c>
      <c r="I39" s="16" t="s">
        <v>18</v>
      </c>
      <c r="J39" s="15" t="s">
        <v>368</v>
      </c>
      <c r="K39" s="16"/>
      <c r="L39" s="16" t="s">
        <v>337</v>
      </c>
      <c r="M39" s="16"/>
      <c r="N39" s="16"/>
      <c r="O39" s="16"/>
      <c r="P39" s="16"/>
      <c r="Q39" s="16">
        <v>1</v>
      </c>
    </row>
    <row r="40" spans="1:21" ht="30" x14ac:dyDescent="0.25">
      <c r="A40" s="18">
        <v>30</v>
      </c>
      <c r="B40" s="14">
        <v>598802</v>
      </c>
      <c r="C40" s="68" t="s">
        <v>386</v>
      </c>
      <c r="D40" s="15" t="s">
        <v>81</v>
      </c>
      <c r="E40" s="15" t="s">
        <v>81</v>
      </c>
      <c r="F40" s="15" t="s">
        <v>388</v>
      </c>
      <c r="G40" s="15" t="s">
        <v>111</v>
      </c>
      <c r="H40" s="16" t="s">
        <v>7</v>
      </c>
      <c r="I40" s="16" t="s">
        <v>18</v>
      </c>
      <c r="J40" s="15" t="s">
        <v>127</v>
      </c>
      <c r="K40" s="16"/>
      <c r="L40" s="16"/>
      <c r="M40" s="16"/>
      <c r="N40" s="16" t="s">
        <v>337</v>
      </c>
      <c r="O40" s="16"/>
      <c r="P40" s="16"/>
      <c r="Q40" s="16">
        <v>1</v>
      </c>
    </row>
    <row r="41" spans="1:21" ht="30" x14ac:dyDescent="0.25">
      <c r="A41" s="18">
        <v>31</v>
      </c>
      <c r="B41" s="14">
        <v>598803</v>
      </c>
      <c r="C41" s="68" t="s">
        <v>389</v>
      </c>
      <c r="D41" s="15" t="s">
        <v>81</v>
      </c>
      <c r="E41" s="15" t="s">
        <v>81</v>
      </c>
      <c r="F41" s="15" t="s">
        <v>390</v>
      </c>
      <c r="G41" s="15" t="s">
        <v>111</v>
      </c>
      <c r="H41" s="16" t="s">
        <v>7</v>
      </c>
      <c r="I41" s="16" t="s">
        <v>18</v>
      </c>
      <c r="J41" s="15" t="s">
        <v>391</v>
      </c>
      <c r="K41" s="16"/>
      <c r="L41" s="16"/>
      <c r="M41" s="16"/>
      <c r="N41" s="16" t="s">
        <v>337</v>
      </c>
      <c r="O41" s="16"/>
      <c r="P41" s="16"/>
      <c r="Q41" s="16">
        <v>1</v>
      </c>
    </row>
    <row r="42" spans="1:21" ht="30" x14ac:dyDescent="0.25">
      <c r="A42" s="18">
        <v>32</v>
      </c>
      <c r="B42" s="14">
        <v>598804</v>
      </c>
      <c r="C42" s="68" t="s">
        <v>389</v>
      </c>
      <c r="D42" s="15" t="s">
        <v>81</v>
      </c>
      <c r="E42" s="15" t="s">
        <v>81</v>
      </c>
      <c r="F42" s="15" t="s">
        <v>117</v>
      </c>
      <c r="G42" s="15" t="s">
        <v>111</v>
      </c>
      <c r="H42" s="16" t="s">
        <v>7</v>
      </c>
      <c r="I42" s="16" t="s">
        <v>18</v>
      </c>
      <c r="J42" s="15" t="s">
        <v>117</v>
      </c>
      <c r="K42" s="16"/>
      <c r="L42" s="16"/>
      <c r="M42" s="16"/>
      <c r="N42" s="16" t="s">
        <v>337</v>
      </c>
      <c r="O42" s="16"/>
      <c r="P42" s="16"/>
      <c r="Q42" s="16">
        <v>1</v>
      </c>
    </row>
    <row r="43" spans="1:21" ht="30.75" customHeight="1" x14ac:dyDescent="0.25">
      <c r="A43" s="18">
        <v>33</v>
      </c>
      <c r="B43" s="14">
        <v>598805</v>
      </c>
      <c r="C43" s="68" t="s">
        <v>392</v>
      </c>
      <c r="D43" s="15" t="s">
        <v>81</v>
      </c>
      <c r="E43" s="15" t="s">
        <v>81</v>
      </c>
      <c r="F43" s="15" t="s">
        <v>384</v>
      </c>
      <c r="G43" s="15" t="s">
        <v>377</v>
      </c>
      <c r="H43" s="16" t="s">
        <v>7</v>
      </c>
      <c r="I43" s="16" t="s">
        <v>18</v>
      </c>
      <c r="J43" s="15" t="s">
        <v>117</v>
      </c>
      <c r="K43" s="16"/>
      <c r="L43" s="16"/>
      <c r="M43" s="16"/>
      <c r="N43" s="16"/>
      <c r="O43" s="16"/>
      <c r="P43" s="16" t="s">
        <v>232</v>
      </c>
      <c r="Q43" s="16"/>
      <c r="R43" s="170" t="s">
        <v>393</v>
      </c>
      <c r="S43" s="171"/>
      <c r="T43" s="171"/>
      <c r="U43" s="171"/>
    </row>
    <row r="44" spans="1:21" ht="30" x14ac:dyDescent="0.25">
      <c r="A44" s="18">
        <v>34</v>
      </c>
      <c r="B44" s="14">
        <v>598806</v>
      </c>
      <c r="C44" s="68" t="s">
        <v>392</v>
      </c>
      <c r="D44" s="15" t="s">
        <v>81</v>
      </c>
      <c r="E44" s="15" t="s">
        <v>81</v>
      </c>
      <c r="F44" s="15" t="s">
        <v>394</v>
      </c>
      <c r="G44" s="15" t="s">
        <v>111</v>
      </c>
      <c r="H44" s="16" t="s">
        <v>7</v>
      </c>
      <c r="I44" s="16" t="s">
        <v>19</v>
      </c>
      <c r="J44" s="15" t="s">
        <v>112</v>
      </c>
      <c r="K44" s="16"/>
      <c r="L44" s="16"/>
      <c r="M44" s="16"/>
      <c r="N44" s="16"/>
      <c r="O44" s="16" t="s">
        <v>108</v>
      </c>
      <c r="P44" s="16"/>
      <c r="Q44" s="16">
        <v>1</v>
      </c>
    </row>
    <row r="45" spans="1:21" ht="30" x14ac:dyDescent="0.25">
      <c r="A45" s="18">
        <v>35</v>
      </c>
      <c r="B45" s="14">
        <v>598807</v>
      </c>
      <c r="C45" s="68" t="s">
        <v>392</v>
      </c>
      <c r="D45" s="15" t="s">
        <v>81</v>
      </c>
      <c r="E45" s="15" t="s">
        <v>81</v>
      </c>
      <c r="F45" s="15" t="s">
        <v>395</v>
      </c>
      <c r="G45" s="15" t="s">
        <v>111</v>
      </c>
      <c r="H45" s="16" t="s">
        <v>7</v>
      </c>
      <c r="I45" s="16" t="s">
        <v>19</v>
      </c>
      <c r="J45" s="15" t="s">
        <v>114</v>
      </c>
      <c r="K45" s="16"/>
      <c r="L45" s="16"/>
      <c r="M45" s="16"/>
      <c r="N45" s="16" t="s">
        <v>337</v>
      </c>
      <c r="O45" s="16"/>
      <c r="P45" s="16"/>
      <c r="Q45" s="16">
        <v>1</v>
      </c>
    </row>
    <row r="46" spans="1:21" ht="30" x14ac:dyDescent="0.25">
      <c r="A46" s="18">
        <v>36</v>
      </c>
      <c r="B46" s="14">
        <v>598808</v>
      </c>
      <c r="C46" s="68" t="s">
        <v>396</v>
      </c>
      <c r="D46" s="15" t="s">
        <v>81</v>
      </c>
      <c r="E46" s="15" t="s">
        <v>81</v>
      </c>
      <c r="F46" s="15" t="s">
        <v>390</v>
      </c>
      <c r="G46" s="15" t="s">
        <v>111</v>
      </c>
      <c r="H46" s="16" t="s">
        <v>8</v>
      </c>
      <c r="I46" s="16" t="s">
        <v>18</v>
      </c>
      <c r="J46" s="15"/>
      <c r="K46" s="16" t="s">
        <v>337</v>
      </c>
      <c r="L46" s="16"/>
      <c r="M46" s="16"/>
      <c r="N46" s="16"/>
      <c r="O46" s="16"/>
      <c r="P46" s="16"/>
      <c r="Q46" s="16">
        <v>1</v>
      </c>
      <c r="R46" s="172" t="s">
        <v>398</v>
      </c>
      <c r="S46" s="173"/>
      <c r="T46" s="173"/>
      <c r="U46" s="173"/>
    </row>
    <row r="47" spans="1:21" ht="30" customHeight="1" x14ac:dyDescent="0.25">
      <c r="A47" s="18">
        <v>37</v>
      </c>
      <c r="B47" s="14">
        <v>598809</v>
      </c>
      <c r="C47" s="68" t="s">
        <v>396</v>
      </c>
      <c r="D47" s="15" t="s">
        <v>81</v>
      </c>
      <c r="E47" s="15" t="s">
        <v>81</v>
      </c>
      <c r="F47" s="15" t="s">
        <v>140</v>
      </c>
      <c r="G47" s="15" t="s">
        <v>111</v>
      </c>
      <c r="H47" s="16" t="s">
        <v>8</v>
      </c>
      <c r="I47" s="16" t="s">
        <v>18</v>
      </c>
      <c r="J47" s="15" t="s">
        <v>397</v>
      </c>
      <c r="K47" s="16" t="s">
        <v>337</v>
      </c>
      <c r="L47" s="16"/>
      <c r="M47" s="16"/>
      <c r="N47" s="16"/>
      <c r="O47" s="16"/>
      <c r="P47" s="16"/>
      <c r="Q47" s="16">
        <v>1</v>
      </c>
      <c r="R47" s="172" t="s">
        <v>398</v>
      </c>
      <c r="S47" s="173"/>
      <c r="T47" s="173"/>
      <c r="U47" s="173"/>
    </row>
    <row r="48" spans="1:21" ht="30" x14ac:dyDescent="0.25">
      <c r="A48" s="18">
        <v>38</v>
      </c>
      <c r="B48" s="14">
        <v>598810</v>
      </c>
      <c r="C48" s="68" t="s">
        <v>399</v>
      </c>
      <c r="D48" s="15" t="s">
        <v>81</v>
      </c>
      <c r="E48" s="15" t="s">
        <v>81</v>
      </c>
      <c r="F48" s="15" t="s">
        <v>400</v>
      </c>
      <c r="G48" s="15" t="s">
        <v>111</v>
      </c>
      <c r="H48" s="16" t="s">
        <v>8</v>
      </c>
      <c r="I48" s="16" t="s">
        <v>18</v>
      </c>
      <c r="J48" s="15" t="s">
        <v>372</v>
      </c>
      <c r="K48" s="16" t="s">
        <v>337</v>
      </c>
      <c r="L48" s="16"/>
      <c r="M48" s="16"/>
      <c r="N48" s="16"/>
      <c r="O48" s="16"/>
      <c r="P48" s="16"/>
      <c r="Q48" s="16">
        <v>1</v>
      </c>
      <c r="R48" s="172" t="s">
        <v>401</v>
      </c>
      <c r="S48" s="173"/>
      <c r="T48" s="173"/>
      <c r="U48" s="173"/>
    </row>
    <row r="49" spans="1:21" ht="30" x14ac:dyDescent="0.25">
      <c r="A49" s="18">
        <v>39</v>
      </c>
      <c r="B49" s="14">
        <v>598811</v>
      </c>
      <c r="C49" s="68" t="s">
        <v>399</v>
      </c>
      <c r="D49" s="15" t="s">
        <v>81</v>
      </c>
      <c r="E49" s="15" t="s">
        <v>81</v>
      </c>
      <c r="F49" s="15" t="s">
        <v>384</v>
      </c>
      <c r="G49" s="15" t="s">
        <v>111</v>
      </c>
      <c r="H49" s="16" t="s">
        <v>8</v>
      </c>
      <c r="I49" s="16" t="s">
        <v>18</v>
      </c>
      <c r="J49" s="15" t="s">
        <v>117</v>
      </c>
      <c r="K49" s="16" t="s">
        <v>337</v>
      </c>
      <c r="L49" s="16"/>
      <c r="M49" s="16"/>
      <c r="N49" s="16"/>
      <c r="O49" s="16"/>
      <c r="P49" s="16"/>
      <c r="Q49" s="16"/>
      <c r="R49" s="172" t="s">
        <v>402</v>
      </c>
      <c r="S49" s="173"/>
      <c r="T49" s="173"/>
      <c r="U49" s="173"/>
    </row>
    <row r="50" spans="1:21" ht="30" x14ac:dyDescent="0.25">
      <c r="A50" s="18">
        <v>40</v>
      </c>
      <c r="B50" s="14">
        <v>598812</v>
      </c>
      <c r="C50" s="68" t="s">
        <v>403</v>
      </c>
      <c r="D50" s="15" t="s">
        <v>81</v>
      </c>
      <c r="E50" s="15" t="s">
        <v>81</v>
      </c>
      <c r="F50" s="15" t="s">
        <v>404</v>
      </c>
      <c r="G50" s="15" t="s">
        <v>111</v>
      </c>
      <c r="H50" s="16" t="s">
        <v>7</v>
      </c>
      <c r="I50" s="16" t="s">
        <v>18</v>
      </c>
      <c r="J50" s="15"/>
      <c r="K50" s="16"/>
      <c r="L50" s="16"/>
      <c r="M50" s="16"/>
      <c r="N50" s="16"/>
      <c r="O50" s="16"/>
      <c r="P50" s="16" t="s">
        <v>337</v>
      </c>
      <c r="Q50" s="16"/>
      <c r="R50" s="172" t="s">
        <v>405</v>
      </c>
      <c r="S50" s="173"/>
      <c r="T50" s="173"/>
      <c r="U50" s="173"/>
    </row>
    <row r="51" spans="1:21" ht="30" x14ac:dyDescent="0.25">
      <c r="A51" s="18">
        <v>41</v>
      </c>
      <c r="B51" s="14">
        <v>598813</v>
      </c>
      <c r="C51" s="68" t="s">
        <v>406</v>
      </c>
      <c r="D51" s="15" t="s">
        <v>352</v>
      </c>
      <c r="E51" s="15" t="s">
        <v>81</v>
      </c>
      <c r="F51" s="15" t="s">
        <v>407</v>
      </c>
      <c r="G51" s="15" t="s">
        <v>111</v>
      </c>
      <c r="H51" s="16" t="s">
        <v>8</v>
      </c>
      <c r="I51" s="16" t="s">
        <v>18</v>
      </c>
      <c r="J51" s="15" t="s">
        <v>117</v>
      </c>
      <c r="K51" s="16"/>
      <c r="L51" s="16"/>
      <c r="M51" s="16" t="s">
        <v>132</v>
      </c>
      <c r="N51" s="16"/>
      <c r="O51" s="16"/>
      <c r="P51" s="16"/>
      <c r="Q51" s="16">
        <v>4</v>
      </c>
    </row>
    <row r="52" spans="1:21" ht="30" x14ac:dyDescent="0.25">
      <c r="A52" s="18">
        <v>42</v>
      </c>
      <c r="B52" s="14">
        <v>598814</v>
      </c>
      <c r="C52" s="68" t="s">
        <v>406</v>
      </c>
      <c r="D52" s="15" t="s">
        <v>352</v>
      </c>
      <c r="E52" s="15" t="s">
        <v>81</v>
      </c>
      <c r="F52" s="15" t="s">
        <v>370</v>
      </c>
      <c r="G52" s="15" t="s">
        <v>111</v>
      </c>
      <c r="H52" s="16" t="s">
        <v>8</v>
      </c>
      <c r="I52" s="16" t="s">
        <v>18</v>
      </c>
      <c r="J52" s="15" t="s">
        <v>145</v>
      </c>
      <c r="K52" s="16"/>
      <c r="L52" s="16"/>
      <c r="M52" s="16" t="s">
        <v>99</v>
      </c>
      <c r="N52" s="16"/>
      <c r="O52" s="16"/>
      <c r="P52" s="16"/>
      <c r="Q52" s="16">
        <v>4</v>
      </c>
    </row>
    <row r="53" spans="1:21" ht="30" x14ac:dyDescent="0.25">
      <c r="A53" s="18">
        <v>43</v>
      </c>
      <c r="B53" s="14">
        <v>598815</v>
      </c>
      <c r="C53" s="68" t="s">
        <v>406</v>
      </c>
      <c r="D53" s="15" t="s">
        <v>352</v>
      </c>
      <c r="E53" s="15" t="s">
        <v>81</v>
      </c>
      <c r="F53" s="15" t="s">
        <v>179</v>
      </c>
      <c r="G53" s="15" t="s">
        <v>111</v>
      </c>
      <c r="H53" s="16" t="s">
        <v>8</v>
      </c>
      <c r="I53" s="16" t="s">
        <v>18</v>
      </c>
      <c r="J53" s="15" t="s">
        <v>112</v>
      </c>
      <c r="K53" s="16"/>
      <c r="L53" s="16"/>
      <c r="M53" s="16" t="s">
        <v>105</v>
      </c>
      <c r="N53" s="16"/>
      <c r="O53" s="16"/>
      <c r="P53" s="16"/>
      <c r="Q53" s="16">
        <v>4</v>
      </c>
    </row>
    <row r="54" spans="1:21" ht="30" x14ac:dyDescent="0.25">
      <c r="A54" s="18">
        <v>44</v>
      </c>
      <c r="B54" s="14">
        <v>598816</v>
      </c>
      <c r="C54" s="68" t="s">
        <v>408</v>
      </c>
      <c r="D54" s="15" t="s">
        <v>409</v>
      </c>
      <c r="E54" s="15" t="s">
        <v>81</v>
      </c>
      <c r="F54" s="15" t="s">
        <v>410</v>
      </c>
      <c r="G54" s="15" t="s">
        <v>411</v>
      </c>
      <c r="H54" s="16" t="s">
        <v>8</v>
      </c>
      <c r="I54" s="16" t="s">
        <v>18</v>
      </c>
      <c r="J54" s="15" t="s">
        <v>104</v>
      </c>
      <c r="K54" s="16" t="s">
        <v>290</v>
      </c>
      <c r="L54" s="16"/>
      <c r="M54" s="16"/>
      <c r="N54" s="16"/>
      <c r="O54" s="16"/>
      <c r="P54" s="16"/>
      <c r="Q54" s="16">
        <v>1</v>
      </c>
    </row>
    <row r="55" spans="1:21" ht="30" x14ac:dyDescent="0.25">
      <c r="A55" s="18">
        <v>45</v>
      </c>
      <c r="B55" s="14">
        <v>598817</v>
      </c>
      <c r="C55" s="68" t="s">
        <v>408</v>
      </c>
      <c r="D55" s="15" t="s">
        <v>409</v>
      </c>
      <c r="E55" s="15" t="s">
        <v>81</v>
      </c>
      <c r="F55" s="15" t="s">
        <v>412</v>
      </c>
      <c r="G55" s="15" t="s">
        <v>152</v>
      </c>
      <c r="H55" s="16" t="s">
        <v>8</v>
      </c>
      <c r="I55" s="16" t="s">
        <v>18</v>
      </c>
      <c r="J55" s="15" t="s">
        <v>195</v>
      </c>
      <c r="K55" s="16" t="s">
        <v>264</v>
      </c>
      <c r="L55" s="16"/>
      <c r="M55" s="16"/>
      <c r="N55" s="16"/>
      <c r="O55" s="16"/>
      <c r="P55" s="16"/>
      <c r="Q55" s="16">
        <v>1</v>
      </c>
    </row>
    <row r="56" spans="1:21" ht="30" x14ac:dyDescent="0.25">
      <c r="A56" s="18">
        <v>46</v>
      </c>
      <c r="B56" s="14">
        <v>598818</v>
      </c>
      <c r="C56" s="68" t="s">
        <v>413</v>
      </c>
      <c r="D56" s="15" t="s">
        <v>339</v>
      </c>
      <c r="E56" s="15" t="s">
        <v>81</v>
      </c>
      <c r="F56" s="15" t="s">
        <v>414</v>
      </c>
      <c r="G56" s="15" t="s">
        <v>111</v>
      </c>
      <c r="H56" s="16" t="s">
        <v>8</v>
      </c>
      <c r="I56" s="16" t="s">
        <v>18</v>
      </c>
      <c r="J56" s="15" t="s">
        <v>127</v>
      </c>
      <c r="K56" s="16"/>
      <c r="L56" s="16"/>
      <c r="M56" s="16" t="s">
        <v>97</v>
      </c>
      <c r="N56" s="16"/>
      <c r="O56" s="16"/>
      <c r="P56" s="16"/>
      <c r="Q56" s="16">
        <v>4</v>
      </c>
    </row>
    <row r="57" spans="1:21" ht="30" x14ac:dyDescent="0.25">
      <c r="A57" s="18">
        <v>47</v>
      </c>
      <c r="B57" s="14">
        <v>598819</v>
      </c>
      <c r="C57" s="68" t="s">
        <v>413</v>
      </c>
      <c r="D57" s="15" t="s">
        <v>339</v>
      </c>
      <c r="E57" s="15" t="s">
        <v>81</v>
      </c>
      <c r="F57" s="15" t="s">
        <v>415</v>
      </c>
      <c r="G57" s="15" t="s">
        <v>110</v>
      </c>
      <c r="H57" s="16" t="s">
        <v>8</v>
      </c>
      <c r="I57" s="16" t="s">
        <v>18</v>
      </c>
      <c r="J57" s="15" t="s">
        <v>127</v>
      </c>
      <c r="K57" s="16" t="s">
        <v>172</v>
      </c>
      <c r="L57" s="16"/>
      <c r="M57" s="16"/>
      <c r="N57" s="16"/>
      <c r="O57" s="16"/>
      <c r="P57" s="16"/>
      <c r="Q57" s="16">
        <v>1</v>
      </c>
    </row>
    <row r="58" spans="1:21" ht="30" x14ac:dyDescent="0.25">
      <c r="A58" s="18">
        <v>48</v>
      </c>
      <c r="B58" s="14">
        <v>598820</v>
      </c>
      <c r="C58" s="68" t="s">
        <v>413</v>
      </c>
      <c r="D58" s="15" t="s">
        <v>339</v>
      </c>
      <c r="E58" s="15" t="s">
        <v>81</v>
      </c>
      <c r="F58" s="15" t="s">
        <v>416</v>
      </c>
      <c r="G58" s="15" t="s">
        <v>111</v>
      </c>
      <c r="H58" s="16" t="s">
        <v>8</v>
      </c>
      <c r="I58" s="16" t="s">
        <v>19</v>
      </c>
      <c r="J58" s="15" t="s">
        <v>114</v>
      </c>
      <c r="K58" s="16" t="s">
        <v>264</v>
      </c>
      <c r="L58" s="16"/>
      <c r="M58" s="16"/>
      <c r="N58" s="16"/>
      <c r="O58" s="16"/>
      <c r="P58" s="16"/>
      <c r="Q58" s="16">
        <v>1</v>
      </c>
    </row>
    <row r="59" spans="1:21" ht="30" x14ac:dyDescent="0.25">
      <c r="A59" s="18">
        <v>49</v>
      </c>
      <c r="B59" s="14">
        <v>598821</v>
      </c>
      <c r="C59" s="68" t="s">
        <v>417</v>
      </c>
      <c r="D59" s="15" t="s">
        <v>339</v>
      </c>
      <c r="E59" s="15" t="s">
        <v>81</v>
      </c>
      <c r="F59" s="15" t="s">
        <v>418</v>
      </c>
      <c r="G59" s="15" t="s">
        <v>111</v>
      </c>
      <c r="H59" s="16" t="s">
        <v>8</v>
      </c>
      <c r="I59" s="16" t="s">
        <v>19</v>
      </c>
      <c r="J59" s="15" t="s">
        <v>112</v>
      </c>
      <c r="K59" s="16"/>
      <c r="L59" s="16"/>
      <c r="M59" s="16" t="s">
        <v>119</v>
      </c>
      <c r="N59" s="16"/>
      <c r="O59" s="16"/>
      <c r="P59" s="16"/>
      <c r="Q59" s="16">
        <v>4</v>
      </c>
    </row>
    <row r="60" spans="1:21" ht="30" x14ac:dyDescent="0.25">
      <c r="A60" s="18">
        <v>50</v>
      </c>
      <c r="B60" s="14">
        <v>598822</v>
      </c>
      <c r="C60" s="68" t="s">
        <v>417</v>
      </c>
      <c r="D60" s="15" t="s">
        <v>339</v>
      </c>
      <c r="E60" s="15" t="s">
        <v>81</v>
      </c>
      <c r="F60" s="15" t="s">
        <v>419</v>
      </c>
      <c r="G60" s="15" t="s">
        <v>111</v>
      </c>
      <c r="H60" s="16" t="s">
        <v>8</v>
      </c>
      <c r="I60" s="16" t="s">
        <v>18</v>
      </c>
      <c r="J60" s="15" t="s">
        <v>112</v>
      </c>
      <c r="K60" s="16"/>
      <c r="L60" s="16"/>
      <c r="M60" s="16" t="s">
        <v>132</v>
      </c>
      <c r="N60" s="16"/>
      <c r="O60" s="16"/>
      <c r="P60" s="16"/>
      <c r="Q60" s="16">
        <v>4</v>
      </c>
    </row>
    <row r="61" spans="1:21" ht="30" x14ac:dyDescent="0.25">
      <c r="A61" s="18">
        <v>51</v>
      </c>
      <c r="B61" s="14">
        <v>598823</v>
      </c>
      <c r="C61" s="68" t="s">
        <v>420</v>
      </c>
      <c r="D61" s="15" t="s">
        <v>421</v>
      </c>
      <c r="E61" s="15" t="s">
        <v>81</v>
      </c>
      <c r="F61" s="15" t="s">
        <v>422</v>
      </c>
      <c r="G61" s="15" t="s">
        <v>111</v>
      </c>
      <c r="H61" s="16" t="s">
        <v>8</v>
      </c>
      <c r="I61" s="16" t="s">
        <v>18</v>
      </c>
      <c r="J61" s="15" t="s">
        <v>127</v>
      </c>
      <c r="K61" s="16"/>
      <c r="L61" s="16"/>
      <c r="M61" s="16" t="s">
        <v>119</v>
      </c>
      <c r="N61" s="16"/>
      <c r="O61" s="16"/>
      <c r="P61" s="16"/>
      <c r="Q61" s="16">
        <v>4</v>
      </c>
    </row>
    <row r="62" spans="1:21" ht="30" x14ac:dyDescent="0.25">
      <c r="A62" s="18">
        <v>52</v>
      </c>
      <c r="B62" s="14">
        <v>598824</v>
      </c>
      <c r="C62" s="68" t="s">
        <v>423</v>
      </c>
      <c r="D62" s="15" t="s">
        <v>421</v>
      </c>
      <c r="E62" s="15" t="s">
        <v>81</v>
      </c>
      <c r="F62" s="15" t="s">
        <v>424</v>
      </c>
      <c r="G62" s="15" t="s">
        <v>425</v>
      </c>
      <c r="H62" s="16" t="s">
        <v>8</v>
      </c>
      <c r="I62" s="16" t="s">
        <v>18</v>
      </c>
      <c r="J62" s="15" t="s">
        <v>117</v>
      </c>
      <c r="K62" s="16" t="s">
        <v>172</v>
      </c>
      <c r="L62" s="16"/>
      <c r="M62" s="16"/>
      <c r="N62" s="16"/>
      <c r="O62" s="16"/>
      <c r="P62" s="16"/>
      <c r="Q62" s="16">
        <v>1</v>
      </c>
    </row>
    <row r="63" spans="1:21" ht="30" x14ac:dyDescent="0.25">
      <c r="A63" s="18">
        <v>53</v>
      </c>
      <c r="B63" s="14">
        <v>598825</v>
      </c>
      <c r="C63" s="68" t="s">
        <v>426</v>
      </c>
      <c r="D63" s="15" t="s">
        <v>339</v>
      </c>
      <c r="E63" s="15" t="s">
        <v>81</v>
      </c>
      <c r="F63" s="15" t="s">
        <v>427</v>
      </c>
      <c r="G63" s="15" t="s">
        <v>152</v>
      </c>
      <c r="H63" s="16" t="s">
        <v>8</v>
      </c>
      <c r="I63" s="16" t="s">
        <v>18</v>
      </c>
      <c r="J63" s="15" t="s">
        <v>112</v>
      </c>
      <c r="K63" s="16"/>
      <c r="L63" s="16"/>
      <c r="M63" s="16" t="s">
        <v>428</v>
      </c>
      <c r="N63" s="16"/>
      <c r="O63" s="16"/>
      <c r="P63" s="16"/>
      <c r="Q63" s="16">
        <v>4</v>
      </c>
    </row>
    <row r="64" spans="1:21" ht="30" x14ac:dyDescent="0.25">
      <c r="A64" s="18">
        <v>54</v>
      </c>
      <c r="B64" s="14">
        <v>598826</v>
      </c>
      <c r="C64" s="68" t="s">
        <v>429</v>
      </c>
      <c r="D64" s="15" t="s">
        <v>339</v>
      </c>
      <c r="E64" s="15" t="s">
        <v>81</v>
      </c>
      <c r="F64" s="15" t="s">
        <v>430</v>
      </c>
      <c r="G64" s="15" t="s">
        <v>111</v>
      </c>
      <c r="H64" s="16" t="s">
        <v>8</v>
      </c>
      <c r="I64" s="16" t="s">
        <v>18</v>
      </c>
      <c r="J64" s="15" t="s">
        <v>145</v>
      </c>
      <c r="K64" s="16"/>
      <c r="L64" s="16"/>
      <c r="M64" s="16" t="s">
        <v>132</v>
      </c>
      <c r="N64" s="16"/>
      <c r="O64" s="16"/>
      <c r="P64" s="16"/>
      <c r="Q64" s="16">
        <v>4</v>
      </c>
    </row>
    <row r="65" spans="1:17" ht="30" x14ac:dyDescent="0.25">
      <c r="A65" s="18">
        <v>55</v>
      </c>
      <c r="B65" s="14">
        <v>598827</v>
      </c>
      <c r="C65" s="68" t="s">
        <v>429</v>
      </c>
      <c r="D65" s="15" t="s">
        <v>339</v>
      </c>
      <c r="E65" s="15" t="s">
        <v>81</v>
      </c>
      <c r="F65" s="15" t="s">
        <v>431</v>
      </c>
      <c r="G65" s="15" t="s">
        <v>432</v>
      </c>
      <c r="H65" s="16" t="s">
        <v>8</v>
      </c>
      <c r="I65" s="16" t="s">
        <v>18</v>
      </c>
      <c r="J65" s="15" t="s">
        <v>145</v>
      </c>
      <c r="K65" s="16"/>
      <c r="L65" s="16"/>
      <c r="M65" s="16" t="s">
        <v>97</v>
      </c>
      <c r="N65" s="16"/>
      <c r="O65" s="16"/>
      <c r="P65" s="16"/>
      <c r="Q65" s="16">
        <v>4</v>
      </c>
    </row>
    <row r="66" spans="1:17" ht="30" x14ac:dyDescent="0.25">
      <c r="A66" s="18">
        <v>56</v>
      </c>
      <c r="B66" s="14">
        <v>598828</v>
      </c>
      <c r="C66" s="68" t="s">
        <v>429</v>
      </c>
      <c r="D66" s="15" t="s">
        <v>339</v>
      </c>
      <c r="E66" s="15" t="s">
        <v>81</v>
      </c>
      <c r="F66" s="15" t="s">
        <v>433</v>
      </c>
      <c r="G66" s="15" t="s">
        <v>111</v>
      </c>
      <c r="H66" s="16" t="s">
        <v>8</v>
      </c>
      <c r="I66" s="16" t="s">
        <v>18</v>
      </c>
      <c r="J66" s="15" t="s">
        <v>104</v>
      </c>
      <c r="K66" s="16" t="s">
        <v>264</v>
      </c>
      <c r="L66" s="16"/>
      <c r="M66" s="16"/>
      <c r="N66" s="16"/>
      <c r="O66" s="16"/>
      <c r="P66" s="16"/>
      <c r="Q66" s="16">
        <v>1</v>
      </c>
    </row>
    <row r="67" spans="1:17" ht="30" x14ac:dyDescent="0.25">
      <c r="A67" s="18">
        <v>57</v>
      </c>
      <c r="B67" s="14">
        <v>598829</v>
      </c>
      <c r="C67" s="68" t="s">
        <v>434</v>
      </c>
      <c r="D67" s="15" t="s">
        <v>352</v>
      </c>
      <c r="E67" s="15" t="s">
        <v>81</v>
      </c>
      <c r="F67" s="15" t="s">
        <v>435</v>
      </c>
      <c r="G67" s="15" t="s">
        <v>111</v>
      </c>
      <c r="H67" s="16" t="s">
        <v>8</v>
      </c>
      <c r="I67" s="16" t="s">
        <v>18</v>
      </c>
      <c r="J67" s="15" t="s">
        <v>436</v>
      </c>
      <c r="K67" s="16"/>
      <c r="L67" s="16"/>
      <c r="M67" s="16" t="s">
        <v>105</v>
      </c>
      <c r="N67" s="16"/>
      <c r="O67" s="16"/>
      <c r="P67" s="16"/>
      <c r="Q67" s="16">
        <v>4</v>
      </c>
    </row>
    <row r="68" spans="1:17" ht="30" x14ac:dyDescent="0.25">
      <c r="A68" s="18">
        <v>58</v>
      </c>
      <c r="B68" s="14">
        <v>598830</v>
      </c>
      <c r="C68" s="68" t="s">
        <v>434</v>
      </c>
      <c r="D68" s="15" t="s">
        <v>352</v>
      </c>
      <c r="E68" s="15" t="s">
        <v>81</v>
      </c>
      <c r="F68" s="15" t="s">
        <v>437</v>
      </c>
      <c r="G68" s="15" t="s">
        <v>152</v>
      </c>
      <c r="H68" s="16" t="s">
        <v>8</v>
      </c>
      <c r="I68" s="16" t="s">
        <v>18</v>
      </c>
      <c r="J68" s="15" t="s">
        <v>438</v>
      </c>
      <c r="K68" s="16"/>
      <c r="L68" s="16"/>
      <c r="M68" s="16" t="s">
        <v>337</v>
      </c>
      <c r="N68" s="16"/>
      <c r="O68" s="16"/>
      <c r="P68" s="16"/>
      <c r="Q68" s="16">
        <v>4</v>
      </c>
    </row>
    <row r="69" spans="1:17" ht="30" x14ac:dyDescent="0.25">
      <c r="A69" s="18">
        <v>59</v>
      </c>
      <c r="B69" s="14">
        <v>598831</v>
      </c>
      <c r="C69" s="68" t="s">
        <v>439</v>
      </c>
      <c r="D69" s="15" t="s">
        <v>440</v>
      </c>
      <c r="E69" s="15" t="s">
        <v>81</v>
      </c>
      <c r="F69" s="15" t="s">
        <v>441</v>
      </c>
      <c r="G69" s="15" t="s">
        <v>111</v>
      </c>
      <c r="H69" s="16" t="s">
        <v>8</v>
      </c>
      <c r="I69" s="16" t="s">
        <v>18</v>
      </c>
      <c r="J69" s="15"/>
      <c r="K69" s="16"/>
      <c r="L69" s="16" t="s">
        <v>337</v>
      </c>
      <c r="M69" s="16"/>
      <c r="N69" s="16"/>
      <c r="O69" s="16"/>
      <c r="P69" s="16"/>
      <c r="Q69" s="16">
        <v>1</v>
      </c>
    </row>
    <row r="70" spans="1:17" ht="30" x14ac:dyDescent="0.25">
      <c r="A70" s="18">
        <v>60</v>
      </c>
      <c r="B70" s="14">
        <v>598832</v>
      </c>
      <c r="C70" s="68" t="s">
        <v>442</v>
      </c>
      <c r="D70" s="15" t="s">
        <v>348</v>
      </c>
      <c r="E70" s="15" t="s">
        <v>81</v>
      </c>
      <c r="F70" s="15" t="s">
        <v>443</v>
      </c>
      <c r="G70" s="15" t="s">
        <v>111</v>
      </c>
      <c r="H70" s="16" t="s">
        <v>8</v>
      </c>
      <c r="I70" s="16" t="s">
        <v>19</v>
      </c>
      <c r="J70" s="15" t="s">
        <v>112</v>
      </c>
      <c r="K70" s="16"/>
      <c r="L70" s="16"/>
      <c r="M70" s="16" t="s">
        <v>337</v>
      </c>
      <c r="N70" s="16"/>
      <c r="O70" s="16"/>
      <c r="P70" s="16"/>
      <c r="Q70" s="16" t="s">
        <v>337</v>
      </c>
    </row>
    <row r="71" spans="1:17" ht="30" x14ac:dyDescent="0.25">
      <c r="A71" s="18">
        <v>61</v>
      </c>
      <c r="B71" s="14">
        <v>598833</v>
      </c>
      <c r="C71" s="68" t="s">
        <v>442</v>
      </c>
      <c r="D71" s="15" t="s">
        <v>348</v>
      </c>
      <c r="E71" s="15" t="s">
        <v>81</v>
      </c>
      <c r="F71" s="15" t="s">
        <v>444</v>
      </c>
      <c r="G71" s="15" t="s">
        <v>111</v>
      </c>
      <c r="H71" s="16" t="s">
        <v>7</v>
      </c>
      <c r="I71" s="16" t="s">
        <v>18</v>
      </c>
      <c r="J71" s="15" t="s">
        <v>112</v>
      </c>
      <c r="K71" s="16"/>
      <c r="L71" s="16"/>
      <c r="M71" s="16"/>
      <c r="N71" s="16"/>
      <c r="O71" s="16"/>
      <c r="P71" s="16" t="s">
        <v>132</v>
      </c>
      <c r="Q71" s="16" t="s">
        <v>337</v>
      </c>
    </row>
    <row r="72" spans="1:17" ht="30" x14ac:dyDescent="0.25">
      <c r="A72" s="18">
        <v>62</v>
      </c>
      <c r="B72" s="14">
        <v>598834</v>
      </c>
      <c r="C72" s="68" t="s">
        <v>445</v>
      </c>
      <c r="D72" s="15" t="s">
        <v>374</v>
      </c>
      <c r="E72" s="15" t="s">
        <v>81</v>
      </c>
      <c r="F72" s="15" t="s">
        <v>446</v>
      </c>
      <c r="G72" s="15" t="s">
        <v>111</v>
      </c>
      <c r="H72" s="16" t="s">
        <v>8</v>
      </c>
      <c r="I72" s="16" t="s">
        <v>18</v>
      </c>
      <c r="J72" s="15"/>
      <c r="K72" s="16"/>
      <c r="L72" s="16"/>
      <c r="M72" s="16" t="s">
        <v>337</v>
      </c>
      <c r="N72" s="16"/>
      <c r="O72" s="16"/>
      <c r="P72" s="16"/>
      <c r="Q72" s="16" t="s">
        <v>337</v>
      </c>
    </row>
    <row r="73" spans="1:17" ht="30" x14ac:dyDescent="0.25">
      <c r="A73" s="18">
        <v>63</v>
      </c>
      <c r="B73" s="14">
        <v>598835</v>
      </c>
      <c r="C73" s="68" t="s">
        <v>447</v>
      </c>
      <c r="D73" s="15" t="s">
        <v>374</v>
      </c>
      <c r="E73" s="15" t="s">
        <v>81</v>
      </c>
      <c r="F73" s="15" t="s">
        <v>448</v>
      </c>
      <c r="G73" s="15" t="s">
        <v>111</v>
      </c>
      <c r="H73" s="16" t="s">
        <v>8</v>
      </c>
      <c r="I73" s="16" t="s">
        <v>18</v>
      </c>
      <c r="J73" s="15" t="s">
        <v>449</v>
      </c>
      <c r="K73" s="16"/>
      <c r="L73" s="16" t="s">
        <v>337</v>
      </c>
      <c r="M73" s="16"/>
      <c r="N73" s="16"/>
      <c r="O73" s="16"/>
      <c r="P73" s="16"/>
      <c r="Q73" s="16">
        <v>1</v>
      </c>
    </row>
    <row r="74" spans="1:17" ht="30" x14ac:dyDescent="0.25">
      <c r="A74" s="18">
        <v>64</v>
      </c>
      <c r="B74" s="14">
        <v>598836</v>
      </c>
      <c r="C74" s="68" t="s">
        <v>447</v>
      </c>
      <c r="D74" s="15" t="s">
        <v>374</v>
      </c>
      <c r="E74" s="15" t="s">
        <v>81</v>
      </c>
      <c r="F74" s="15" t="s">
        <v>103</v>
      </c>
      <c r="G74" s="15" t="s">
        <v>111</v>
      </c>
      <c r="H74" s="16" t="s">
        <v>8</v>
      </c>
      <c r="I74" s="16" t="s">
        <v>18</v>
      </c>
      <c r="J74" s="15" t="s">
        <v>127</v>
      </c>
      <c r="K74" s="16"/>
      <c r="L74" s="16"/>
      <c r="M74" s="16" t="s">
        <v>337</v>
      </c>
      <c r="N74" s="16"/>
      <c r="O74" s="16"/>
      <c r="P74" s="16"/>
      <c r="Q74" s="16" t="s">
        <v>337</v>
      </c>
    </row>
    <row r="75" spans="1:17" ht="30" x14ac:dyDescent="0.25">
      <c r="A75" s="18">
        <v>65</v>
      </c>
      <c r="B75" s="14">
        <v>598837</v>
      </c>
      <c r="C75" s="68" t="s">
        <v>447</v>
      </c>
      <c r="D75" s="15" t="s">
        <v>374</v>
      </c>
      <c r="E75" s="15" t="s">
        <v>81</v>
      </c>
      <c r="F75" s="15" t="s">
        <v>357</v>
      </c>
      <c r="G75" s="15" t="s">
        <v>111</v>
      </c>
      <c r="H75" s="16" t="s">
        <v>8</v>
      </c>
      <c r="I75" s="16" t="s">
        <v>19</v>
      </c>
      <c r="J75" s="15" t="s">
        <v>450</v>
      </c>
      <c r="K75" s="16"/>
      <c r="L75" s="16"/>
      <c r="M75" s="16" t="s">
        <v>337</v>
      </c>
      <c r="N75" s="16"/>
      <c r="O75" s="16"/>
      <c r="P75" s="16"/>
      <c r="Q75" s="16" t="s">
        <v>337</v>
      </c>
    </row>
    <row r="76" spans="1:17" ht="30" x14ac:dyDescent="0.25">
      <c r="A76" s="18">
        <v>66</v>
      </c>
      <c r="B76" s="14">
        <v>598838</v>
      </c>
      <c r="C76" s="68" t="s">
        <v>451</v>
      </c>
      <c r="D76" s="15" t="s">
        <v>452</v>
      </c>
      <c r="E76" s="15" t="s">
        <v>81</v>
      </c>
      <c r="F76" s="15" t="s">
        <v>453</v>
      </c>
      <c r="G76" s="15" t="s">
        <v>454</v>
      </c>
      <c r="H76" s="16" t="s">
        <v>8</v>
      </c>
      <c r="I76" s="16" t="s">
        <v>18</v>
      </c>
      <c r="J76" s="15" t="s">
        <v>112</v>
      </c>
      <c r="K76" s="16"/>
      <c r="L76" s="16"/>
      <c r="M76" s="16" t="s">
        <v>337</v>
      </c>
      <c r="N76" s="16"/>
      <c r="O76" s="16"/>
      <c r="P76" s="16"/>
      <c r="Q76" s="16" t="s">
        <v>337</v>
      </c>
    </row>
    <row r="77" spans="1:17" ht="30" x14ac:dyDescent="0.25">
      <c r="A77" s="18">
        <v>67</v>
      </c>
      <c r="B77" s="14">
        <v>598839</v>
      </c>
      <c r="C77" s="68" t="s">
        <v>455</v>
      </c>
      <c r="D77" s="15" t="s">
        <v>374</v>
      </c>
      <c r="E77" s="15" t="s">
        <v>81</v>
      </c>
      <c r="F77" s="15" t="s">
        <v>456</v>
      </c>
      <c r="G77" s="15" t="s">
        <v>111</v>
      </c>
      <c r="H77" s="16" t="s">
        <v>8</v>
      </c>
      <c r="I77" s="16" t="s">
        <v>18</v>
      </c>
      <c r="J77" s="15" t="s">
        <v>104</v>
      </c>
      <c r="K77" s="16"/>
      <c r="L77" s="16"/>
      <c r="M77" s="16" t="s">
        <v>337</v>
      </c>
      <c r="N77" s="16"/>
      <c r="O77" s="16"/>
      <c r="P77" s="16"/>
      <c r="Q77" s="16" t="s">
        <v>337</v>
      </c>
    </row>
    <row r="78" spans="1:17" ht="30" x14ac:dyDescent="0.25">
      <c r="A78" s="18">
        <v>68</v>
      </c>
      <c r="B78" s="14">
        <v>598840</v>
      </c>
      <c r="C78" s="68" t="s">
        <v>457</v>
      </c>
      <c r="D78" s="15" t="s">
        <v>339</v>
      </c>
      <c r="E78" s="15" t="s">
        <v>81</v>
      </c>
      <c r="F78" s="15" t="s">
        <v>458</v>
      </c>
      <c r="G78" s="15" t="s">
        <v>111</v>
      </c>
      <c r="H78" s="16" t="s">
        <v>8</v>
      </c>
      <c r="I78" s="16" t="s">
        <v>18</v>
      </c>
      <c r="J78" s="15" t="s">
        <v>461</v>
      </c>
      <c r="K78" s="16"/>
      <c r="L78" s="16"/>
      <c r="M78" s="16" t="s">
        <v>337</v>
      </c>
      <c r="N78" s="16"/>
      <c r="O78" s="16"/>
      <c r="P78" s="16"/>
      <c r="Q78" s="16" t="s">
        <v>337</v>
      </c>
    </row>
    <row r="79" spans="1:17" ht="30" x14ac:dyDescent="0.25">
      <c r="A79" s="18">
        <v>69</v>
      </c>
      <c r="B79" s="14">
        <v>598841</v>
      </c>
      <c r="C79" s="68" t="s">
        <v>459</v>
      </c>
      <c r="D79" s="15" t="s">
        <v>339</v>
      </c>
      <c r="E79" s="15" t="s">
        <v>81</v>
      </c>
      <c r="F79" s="15" t="s">
        <v>460</v>
      </c>
      <c r="G79" s="15" t="s">
        <v>111</v>
      </c>
      <c r="H79" s="16" t="s">
        <v>8</v>
      </c>
      <c r="I79" s="16" t="s">
        <v>18</v>
      </c>
      <c r="J79" s="15" t="s">
        <v>368</v>
      </c>
      <c r="K79" s="16"/>
      <c r="L79" s="16"/>
      <c r="M79" s="16" t="s">
        <v>337</v>
      </c>
      <c r="N79" s="16"/>
      <c r="O79" s="16"/>
      <c r="P79" s="16"/>
      <c r="Q79" s="16" t="s">
        <v>337</v>
      </c>
    </row>
    <row r="80" spans="1:17" ht="30" x14ac:dyDescent="0.25">
      <c r="A80" s="18">
        <v>70</v>
      </c>
      <c r="B80" s="14">
        <v>598842</v>
      </c>
      <c r="C80" s="68" t="s">
        <v>462</v>
      </c>
      <c r="D80" s="15" t="s">
        <v>352</v>
      </c>
      <c r="E80" s="15" t="s">
        <v>81</v>
      </c>
      <c r="F80" s="15" t="s">
        <v>463</v>
      </c>
      <c r="G80" s="15" t="s">
        <v>111</v>
      </c>
      <c r="H80" s="16" t="s">
        <v>7</v>
      </c>
      <c r="I80" s="16" t="s">
        <v>18</v>
      </c>
      <c r="J80" s="15" t="s">
        <v>127</v>
      </c>
      <c r="K80" s="16"/>
      <c r="L80" s="16"/>
      <c r="M80" s="16"/>
      <c r="N80" s="16"/>
      <c r="O80" s="16" t="s">
        <v>464</v>
      </c>
      <c r="P80" s="16"/>
      <c r="Q80" s="16">
        <v>1</v>
      </c>
    </row>
    <row r="81" spans="1:21" ht="30" x14ac:dyDescent="0.25">
      <c r="A81" s="18">
        <v>71</v>
      </c>
      <c r="B81" s="14">
        <v>598843</v>
      </c>
      <c r="C81" s="68" t="s">
        <v>465</v>
      </c>
      <c r="D81" s="15" t="s">
        <v>466</v>
      </c>
      <c r="E81" s="15" t="s">
        <v>81</v>
      </c>
      <c r="F81" s="15" t="s">
        <v>467</v>
      </c>
      <c r="G81" s="15" t="s">
        <v>367</v>
      </c>
      <c r="H81" s="16" t="s">
        <v>8</v>
      </c>
      <c r="I81" s="16" t="s">
        <v>18</v>
      </c>
      <c r="J81" s="15" t="s">
        <v>468</v>
      </c>
      <c r="K81" s="16"/>
      <c r="L81" s="16"/>
      <c r="M81" s="16" t="s">
        <v>469</v>
      </c>
      <c r="N81" s="16"/>
      <c r="O81" s="16"/>
      <c r="P81" s="16"/>
      <c r="Q81" s="16">
        <v>2</v>
      </c>
    </row>
    <row r="82" spans="1:21" ht="30" x14ac:dyDescent="0.25">
      <c r="A82" s="18">
        <v>72</v>
      </c>
      <c r="B82" s="14">
        <v>598844</v>
      </c>
      <c r="C82" s="68" t="s">
        <v>470</v>
      </c>
      <c r="D82" s="15" t="s">
        <v>466</v>
      </c>
      <c r="E82" s="15" t="s">
        <v>81</v>
      </c>
      <c r="F82" s="15" t="s">
        <v>140</v>
      </c>
      <c r="G82" s="15" t="s">
        <v>111</v>
      </c>
      <c r="H82" s="16" t="s">
        <v>8</v>
      </c>
      <c r="I82" s="16" t="s">
        <v>18</v>
      </c>
      <c r="J82" s="15" t="s">
        <v>140</v>
      </c>
      <c r="K82" s="16"/>
      <c r="L82" s="16"/>
      <c r="M82" s="16" t="s">
        <v>186</v>
      </c>
      <c r="N82" s="16"/>
      <c r="O82" s="16"/>
      <c r="P82" s="16"/>
      <c r="Q82" s="16">
        <v>10</v>
      </c>
    </row>
    <row r="83" spans="1:21" ht="30" x14ac:dyDescent="0.25">
      <c r="A83" s="18">
        <v>73</v>
      </c>
      <c r="B83" s="14">
        <v>598845</v>
      </c>
      <c r="C83" s="68" t="s">
        <v>471</v>
      </c>
      <c r="D83" s="15" t="s">
        <v>374</v>
      </c>
      <c r="E83" s="15" t="s">
        <v>81</v>
      </c>
      <c r="F83" s="15" t="s">
        <v>472</v>
      </c>
      <c r="G83" s="15" t="s">
        <v>111</v>
      </c>
      <c r="H83" s="16" t="s">
        <v>8</v>
      </c>
      <c r="I83" s="16" t="s">
        <v>19</v>
      </c>
      <c r="J83" s="15" t="s">
        <v>117</v>
      </c>
      <c r="K83" s="16"/>
      <c r="L83" s="16"/>
      <c r="M83" s="16" t="s">
        <v>118</v>
      </c>
      <c r="N83" s="16"/>
      <c r="O83" s="16"/>
      <c r="P83" s="16"/>
      <c r="Q83" s="16">
        <v>8</v>
      </c>
    </row>
    <row r="84" spans="1:21" ht="30" x14ac:dyDescent="0.25">
      <c r="A84" s="18">
        <v>74</v>
      </c>
      <c r="B84" s="14">
        <v>598846</v>
      </c>
      <c r="C84" s="68" t="s">
        <v>471</v>
      </c>
      <c r="D84" s="15" t="s">
        <v>374</v>
      </c>
      <c r="E84" s="15" t="s">
        <v>81</v>
      </c>
      <c r="F84" s="15" t="s">
        <v>266</v>
      </c>
      <c r="G84" s="15" t="s">
        <v>111</v>
      </c>
      <c r="H84" s="16" t="s">
        <v>8</v>
      </c>
      <c r="I84" s="16" t="s">
        <v>19</v>
      </c>
      <c r="J84" s="15" t="s">
        <v>112</v>
      </c>
      <c r="K84" s="16"/>
      <c r="L84" s="16" t="s">
        <v>473</v>
      </c>
      <c r="M84" s="16"/>
      <c r="N84" s="16"/>
      <c r="O84" s="16"/>
      <c r="P84" s="16"/>
      <c r="Q84" s="16">
        <v>1</v>
      </c>
    </row>
    <row r="85" spans="1:21" ht="30" x14ac:dyDescent="0.25">
      <c r="A85" s="18">
        <v>75</v>
      </c>
      <c r="B85" s="14">
        <v>598847</v>
      </c>
      <c r="C85" s="68" t="s">
        <v>471</v>
      </c>
      <c r="D85" s="15" t="s">
        <v>374</v>
      </c>
      <c r="E85" s="15" t="s">
        <v>81</v>
      </c>
      <c r="F85" s="15" t="s">
        <v>127</v>
      </c>
      <c r="G85" s="15" t="s">
        <v>111</v>
      </c>
      <c r="H85" s="16" t="s">
        <v>7</v>
      </c>
      <c r="I85" s="16" t="s">
        <v>18</v>
      </c>
      <c r="J85" s="15" t="s">
        <v>127</v>
      </c>
      <c r="K85" s="16"/>
      <c r="L85" s="16"/>
      <c r="M85" s="16"/>
      <c r="N85" s="16"/>
      <c r="O85" s="16"/>
      <c r="P85" s="16" t="s">
        <v>119</v>
      </c>
      <c r="Q85" s="16">
        <v>7</v>
      </c>
    </row>
    <row r="86" spans="1:21" ht="30" x14ac:dyDescent="0.25">
      <c r="A86" s="18">
        <v>76</v>
      </c>
      <c r="B86" s="14">
        <v>598848</v>
      </c>
      <c r="C86" s="68" t="s">
        <v>474</v>
      </c>
      <c r="D86" s="15" t="s">
        <v>339</v>
      </c>
      <c r="E86" s="15" t="s">
        <v>81</v>
      </c>
      <c r="F86" s="15" t="s">
        <v>475</v>
      </c>
      <c r="G86" s="15" t="s">
        <v>111</v>
      </c>
      <c r="H86" s="16" t="s">
        <v>8</v>
      </c>
      <c r="I86" s="16" t="s">
        <v>18</v>
      </c>
      <c r="J86" s="15" t="s">
        <v>140</v>
      </c>
      <c r="K86" s="16"/>
      <c r="L86" s="16"/>
      <c r="M86" s="16" t="s">
        <v>99</v>
      </c>
      <c r="N86" s="16"/>
      <c r="O86" s="16"/>
      <c r="P86" s="16"/>
      <c r="Q86" s="16">
        <v>1</v>
      </c>
    </row>
    <row r="87" spans="1:21" ht="30" x14ac:dyDescent="0.25">
      <c r="A87" s="18">
        <v>77</v>
      </c>
      <c r="B87" s="14">
        <v>598849</v>
      </c>
      <c r="C87" s="68" t="s">
        <v>474</v>
      </c>
      <c r="D87" s="15" t="s">
        <v>339</v>
      </c>
      <c r="E87" s="15" t="s">
        <v>81</v>
      </c>
      <c r="F87" s="15" t="s">
        <v>476</v>
      </c>
      <c r="G87" s="15" t="s">
        <v>111</v>
      </c>
      <c r="H87" s="16" t="s">
        <v>8</v>
      </c>
      <c r="I87" s="16" t="s">
        <v>18</v>
      </c>
      <c r="J87" s="15" t="s">
        <v>477</v>
      </c>
      <c r="K87" s="16"/>
      <c r="L87" s="16"/>
      <c r="M87" s="16" t="s">
        <v>478</v>
      </c>
      <c r="N87" s="16"/>
      <c r="O87" s="16"/>
      <c r="P87" s="16"/>
      <c r="Q87" s="16">
        <v>11</v>
      </c>
    </row>
    <row r="88" spans="1:21" ht="30" x14ac:dyDescent="0.25">
      <c r="A88" s="18">
        <v>78</v>
      </c>
      <c r="B88" s="14">
        <v>598850</v>
      </c>
      <c r="C88" s="68" t="s">
        <v>474</v>
      </c>
      <c r="D88" s="15" t="s">
        <v>339</v>
      </c>
      <c r="E88" s="15" t="s">
        <v>81</v>
      </c>
      <c r="F88" s="15" t="s">
        <v>479</v>
      </c>
      <c r="G88" s="15" t="s">
        <v>111</v>
      </c>
      <c r="H88" s="16" t="s">
        <v>8</v>
      </c>
      <c r="I88" s="16" t="s">
        <v>19</v>
      </c>
      <c r="J88" s="15" t="s">
        <v>114</v>
      </c>
      <c r="K88" s="16"/>
      <c r="L88" s="16"/>
      <c r="M88" s="16" t="s">
        <v>154</v>
      </c>
      <c r="N88" s="16"/>
      <c r="O88" s="16"/>
      <c r="P88" s="16"/>
      <c r="Q88" s="16">
        <v>5</v>
      </c>
    </row>
    <row r="89" spans="1:21" ht="30" x14ac:dyDescent="0.25">
      <c r="A89" s="18">
        <v>79</v>
      </c>
      <c r="B89" s="14">
        <v>598851</v>
      </c>
      <c r="C89" s="68" t="s">
        <v>351</v>
      </c>
      <c r="D89" s="15" t="s">
        <v>352</v>
      </c>
      <c r="E89" s="15" t="s">
        <v>81</v>
      </c>
      <c r="F89" s="15" t="s">
        <v>480</v>
      </c>
      <c r="G89" s="15" t="s">
        <v>481</v>
      </c>
      <c r="H89" s="16" t="s">
        <v>8</v>
      </c>
      <c r="I89" s="16" t="s">
        <v>18</v>
      </c>
      <c r="J89" s="15" t="s">
        <v>372</v>
      </c>
      <c r="K89" s="16" t="s">
        <v>290</v>
      </c>
      <c r="L89" s="16"/>
      <c r="M89" s="16"/>
      <c r="N89" s="16"/>
      <c r="O89" s="16"/>
      <c r="P89" s="16"/>
      <c r="Q89" s="16">
        <v>1</v>
      </c>
    </row>
    <row r="90" spans="1:21" ht="30" x14ac:dyDescent="0.25">
      <c r="A90" s="18">
        <v>80</v>
      </c>
      <c r="B90" s="14">
        <v>598852</v>
      </c>
      <c r="C90" s="68" t="s">
        <v>482</v>
      </c>
      <c r="D90" s="15" t="s">
        <v>339</v>
      </c>
      <c r="E90" s="15" t="s">
        <v>81</v>
      </c>
      <c r="F90" s="15" t="s">
        <v>483</v>
      </c>
      <c r="G90" s="15" t="s">
        <v>111</v>
      </c>
      <c r="H90" s="16" t="s">
        <v>8</v>
      </c>
      <c r="I90" s="16" t="s">
        <v>18</v>
      </c>
      <c r="J90" s="15" t="s">
        <v>484</v>
      </c>
      <c r="K90" s="16"/>
      <c r="L90" s="16"/>
      <c r="M90" s="16" t="s">
        <v>485</v>
      </c>
      <c r="N90" s="16"/>
      <c r="O90" s="16"/>
      <c r="P90" s="16"/>
      <c r="Q90" s="16">
        <v>9</v>
      </c>
    </row>
    <row r="91" spans="1:21" ht="30" x14ac:dyDescent="0.25">
      <c r="A91" s="18">
        <v>81</v>
      </c>
      <c r="B91" s="14">
        <v>598853</v>
      </c>
      <c r="C91" s="68" t="s">
        <v>403</v>
      </c>
      <c r="D91" s="15" t="s">
        <v>81</v>
      </c>
      <c r="E91" s="15" t="s">
        <v>81</v>
      </c>
      <c r="F91" s="15" t="s">
        <v>104</v>
      </c>
      <c r="G91" s="15" t="s">
        <v>486</v>
      </c>
      <c r="H91" s="16" t="s">
        <v>8</v>
      </c>
      <c r="I91" s="16" t="s">
        <v>18</v>
      </c>
      <c r="J91" s="15"/>
      <c r="K91" s="16" t="s">
        <v>337</v>
      </c>
      <c r="L91" s="16"/>
      <c r="M91" s="16"/>
      <c r="N91" s="16"/>
      <c r="O91" s="16"/>
      <c r="P91" s="16"/>
      <c r="Q91" s="16">
        <v>1</v>
      </c>
      <c r="R91" s="172" t="s">
        <v>489</v>
      </c>
      <c r="S91" s="173"/>
      <c r="T91" s="173"/>
      <c r="U91" s="173"/>
    </row>
    <row r="92" spans="1:21" ht="30" x14ac:dyDescent="0.25">
      <c r="A92" s="18">
        <v>82</v>
      </c>
      <c r="B92" s="14">
        <v>598854</v>
      </c>
      <c r="C92" s="68" t="s">
        <v>403</v>
      </c>
      <c r="D92" s="15" t="s">
        <v>81</v>
      </c>
      <c r="E92" s="15" t="s">
        <v>81</v>
      </c>
      <c r="F92" s="15" t="s">
        <v>487</v>
      </c>
      <c r="G92" s="15" t="s">
        <v>432</v>
      </c>
      <c r="H92" s="16" t="s">
        <v>8</v>
      </c>
      <c r="I92" s="16" t="s">
        <v>18</v>
      </c>
      <c r="J92" s="15"/>
      <c r="K92" s="16" t="s">
        <v>337</v>
      </c>
      <c r="L92" s="16"/>
      <c r="M92" s="16"/>
      <c r="N92" s="16"/>
      <c r="O92" s="16"/>
      <c r="P92" s="16"/>
      <c r="Q92" s="16">
        <v>1</v>
      </c>
    </row>
    <row r="93" spans="1:21" ht="30" x14ac:dyDescent="0.25">
      <c r="A93" s="18">
        <v>83</v>
      </c>
      <c r="B93" s="14">
        <v>598855</v>
      </c>
      <c r="C93" s="68" t="s">
        <v>488</v>
      </c>
      <c r="D93" s="15" t="s">
        <v>81</v>
      </c>
      <c r="E93" s="15" t="s">
        <v>81</v>
      </c>
      <c r="F93" s="15" t="s">
        <v>212</v>
      </c>
      <c r="G93" s="15" t="s">
        <v>486</v>
      </c>
      <c r="H93" s="16" t="s">
        <v>8</v>
      </c>
      <c r="I93" s="16" t="s">
        <v>18</v>
      </c>
      <c r="J93" s="15"/>
      <c r="K93" s="16" t="s">
        <v>337</v>
      </c>
      <c r="L93" s="16"/>
      <c r="M93" s="16"/>
      <c r="N93" s="16"/>
      <c r="O93" s="16"/>
      <c r="P93" s="16"/>
      <c r="Q93" s="16">
        <v>1</v>
      </c>
      <c r="R93" s="172" t="s">
        <v>492</v>
      </c>
      <c r="S93" s="173"/>
      <c r="T93" s="173"/>
      <c r="U93" s="173"/>
    </row>
    <row r="94" spans="1:21" ht="30" x14ac:dyDescent="0.25">
      <c r="A94" s="18">
        <v>84</v>
      </c>
      <c r="B94" s="14">
        <v>598856</v>
      </c>
      <c r="C94" s="68" t="s">
        <v>488</v>
      </c>
      <c r="D94" s="15" t="s">
        <v>81</v>
      </c>
      <c r="E94" s="15" t="s">
        <v>81</v>
      </c>
      <c r="F94" s="15" t="s">
        <v>490</v>
      </c>
      <c r="G94" s="15" t="s">
        <v>486</v>
      </c>
      <c r="H94" s="16" t="s">
        <v>8</v>
      </c>
      <c r="I94" s="16" t="s">
        <v>18</v>
      </c>
      <c r="J94" s="15"/>
      <c r="K94" s="16" t="s">
        <v>337</v>
      </c>
      <c r="L94" s="16"/>
      <c r="M94" s="16"/>
      <c r="N94" s="16"/>
      <c r="O94" s="16"/>
      <c r="P94" s="16"/>
      <c r="Q94" s="16">
        <v>1</v>
      </c>
      <c r="R94" s="172" t="s">
        <v>492</v>
      </c>
      <c r="S94" s="173"/>
      <c r="T94" s="173"/>
      <c r="U94" s="173"/>
    </row>
    <row r="95" spans="1:21" ht="30" x14ac:dyDescent="0.25">
      <c r="A95" s="18">
        <v>85</v>
      </c>
      <c r="B95" s="14">
        <v>598857</v>
      </c>
      <c r="C95" s="68" t="s">
        <v>488</v>
      </c>
      <c r="D95" s="15" t="s">
        <v>81</v>
      </c>
      <c r="E95" s="15" t="s">
        <v>81</v>
      </c>
      <c r="F95" s="15" t="s">
        <v>491</v>
      </c>
      <c r="G95" s="15" t="s">
        <v>111</v>
      </c>
      <c r="H95" s="16" t="s">
        <v>7</v>
      </c>
      <c r="I95" s="16" t="s">
        <v>18</v>
      </c>
      <c r="J95" s="15"/>
      <c r="L95" s="16"/>
      <c r="M95" s="16"/>
      <c r="N95" s="16" t="s">
        <v>337</v>
      </c>
      <c r="O95" s="16"/>
      <c r="P95" s="16"/>
      <c r="Q95" s="16"/>
      <c r="R95" s="172"/>
      <c r="S95" s="173"/>
      <c r="T95" s="173"/>
      <c r="U95" s="173"/>
    </row>
    <row r="96" spans="1:21" ht="30" x14ac:dyDescent="0.25">
      <c r="A96" s="18">
        <v>86</v>
      </c>
      <c r="B96" s="14">
        <v>598858</v>
      </c>
      <c r="C96" s="68" t="s">
        <v>493</v>
      </c>
      <c r="D96" s="15" t="s">
        <v>81</v>
      </c>
      <c r="E96" s="15" t="s">
        <v>81</v>
      </c>
      <c r="F96" s="15" t="s">
        <v>494</v>
      </c>
      <c r="G96" s="15" t="s">
        <v>111</v>
      </c>
      <c r="H96" s="16" t="s">
        <v>8</v>
      </c>
      <c r="I96" s="16" t="s">
        <v>18</v>
      </c>
      <c r="J96" s="15" t="s">
        <v>140</v>
      </c>
      <c r="K96" s="16"/>
      <c r="L96" s="16"/>
      <c r="M96" s="16" t="s">
        <v>428</v>
      </c>
      <c r="N96" s="16"/>
      <c r="O96" s="16"/>
      <c r="P96" s="16"/>
      <c r="Q96" s="16">
        <v>1</v>
      </c>
    </row>
    <row r="97" spans="1:17" ht="30" x14ac:dyDescent="0.25">
      <c r="A97" s="18">
        <v>87</v>
      </c>
      <c r="B97" s="14">
        <v>598859</v>
      </c>
      <c r="C97" s="68" t="s">
        <v>493</v>
      </c>
      <c r="D97" s="15" t="s">
        <v>81</v>
      </c>
      <c r="E97" s="15" t="s">
        <v>81</v>
      </c>
      <c r="F97" s="15" t="s">
        <v>384</v>
      </c>
      <c r="G97" s="15" t="s">
        <v>111</v>
      </c>
      <c r="H97" s="16" t="s">
        <v>7</v>
      </c>
      <c r="I97" s="16" t="s">
        <v>18</v>
      </c>
      <c r="J97" s="15" t="s">
        <v>117</v>
      </c>
      <c r="K97" s="16"/>
      <c r="L97" s="16"/>
      <c r="M97" s="16"/>
      <c r="N97" s="16"/>
      <c r="O97" s="16"/>
      <c r="P97" s="16" t="s">
        <v>97</v>
      </c>
      <c r="Q97" s="16">
        <v>1</v>
      </c>
    </row>
    <row r="98" spans="1:17" ht="30" x14ac:dyDescent="0.25">
      <c r="A98" s="18">
        <v>88</v>
      </c>
      <c r="B98" s="14">
        <v>598860</v>
      </c>
      <c r="C98" s="68" t="s">
        <v>493</v>
      </c>
      <c r="D98" s="15" t="s">
        <v>81</v>
      </c>
      <c r="E98" s="15" t="s">
        <v>81</v>
      </c>
      <c r="F98" s="15" t="s">
        <v>422</v>
      </c>
      <c r="G98" s="15" t="s">
        <v>111</v>
      </c>
      <c r="H98" s="16" t="s">
        <v>7</v>
      </c>
      <c r="I98" s="16" t="s">
        <v>18</v>
      </c>
      <c r="J98" s="15"/>
      <c r="K98" s="16"/>
      <c r="L98" s="16"/>
      <c r="M98" s="16"/>
      <c r="N98" s="16"/>
      <c r="O98" s="16"/>
      <c r="P98" s="16" t="s">
        <v>99</v>
      </c>
      <c r="Q98" s="16">
        <v>1</v>
      </c>
    </row>
    <row r="99" spans="1:17" ht="30" x14ac:dyDescent="0.25">
      <c r="A99" s="18">
        <v>89</v>
      </c>
      <c r="B99" s="14">
        <v>598861</v>
      </c>
      <c r="C99" s="68" t="s">
        <v>493</v>
      </c>
      <c r="D99" s="15" t="s">
        <v>81</v>
      </c>
      <c r="E99" s="15" t="s">
        <v>81</v>
      </c>
      <c r="F99" s="15" t="s">
        <v>495</v>
      </c>
      <c r="G99" s="15" t="s">
        <v>111</v>
      </c>
      <c r="H99" s="16" t="s">
        <v>7</v>
      </c>
      <c r="I99" s="16" t="s">
        <v>18</v>
      </c>
      <c r="J99" s="15" t="s">
        <v>112</v>
      </c>
      <c r="K99" s="16"/>
      <c r="L99" s="16"/>
      <c r="M99" s="16"/>
      <c r="N99" s="16"/>
      <c r="O99" s="16"/>
      <c r="P99" s="16" t="s">
        <v>337</v>
      </c>
      <c r="Q99" s="16">
        <v>1</v>
      </c>
    </row>
    <row r="100" spans="1:17" ht="30" x14ac:dyDescent="0.25">
      <c r="A100" s="18">
        <v>90</v>
      </c>
      <c r="B100" s="14">
        <v>598862</v>
      </c>
      <c r="C100" s="68" t="s">
        <v>496</v>
      </c>
      <c r="D100" s="15" t="s">
        <v>81</v>
      </c>
      <c r="E100" s="15" t="s">
        <v>81</v>
      </c>
      <c r="F100" s="15" t="s">
        <v>497</v>
      </c>
      <c r="G100" s="15" t="s">
        <v>111</v>
      </c>
      <c r="H100" s="16" t="s">
        <v>7</v>
      </c>
      <c r="I100" s="16" t="s">
        <v>18</v>
      </c>
      <c r="J100" s="15"/>
      <c r="K100" s="16"/>
      <c r="L100" s="16"/>
      <c r="M100" s="16"/>
      <c r="N100" s="16"/>
      <c r="O100" s="16"/>
      <c r="P100" s="16" t="s">
        <v>132</v>
      </c>
      <c r="Q100" s="16">
        <v>1</v>
      </c>
    </row>
    <row r="101" spans="1:17" ht="30" x14ac:dyDescent="0.25">
      <c r="A101" s="18">
        <v>91</v>
      </c>
      <c r="B101" s="14">
        <v>598863</v>
      </c>
      <c r="C101" s="68" t="s">
        <v>498</v>
      </c>
      <c r="D101" s="15" t="s">
        <v>440</v>
      </c>
      <c r="E101" s="15" t="s">
        <v>81</v>
      </c>
      <c r="F101" s="15" t="s">
        <v>499</v>
      </c>
      <c r="G101" s="15" t="s">
        <v>111</v>
      </c>
      <c r="H101" s="16" t="s">
        <v>8</v>
      </c>
      <c r="I101" s="16" t="s">
        <v>18</v>
      </c>
      <c r="J101" s="15" t="s">
        <v>117</v>
      </c>
      <c r="K101" s="16" t="s">
        <v>337</v>
      </c>
      <c r="L101" s="16"/>
      <c r="M101" s="16"/>
      <c r="N101" s="16"/>
      <c r="O101" s="16"/>
      <c r="P101" s="16"/>
      <c r="Q101" s="16">
        <v>1</v>
      </c>
    </row>
    <row r="102" spans="1:17" ht="30" x14ac:dyDescent="0.25">
      <c r="A102" s="18">
        <v>92</v>
      </c>
      <c r="B102" s="14">
        <v>598864</v>
      </c>
      <c r="C102" s="68" t="s">
        <v>498</v>
      </c>
      <c r="D102" s="15" t="s">
        <v>440</v>
      </c>
      <c r="E102" s="15" t="s">
        <v>81</v>
      </c>
      <c r="F102" s="15" t="s">
        <v>500</v>
      </c>
      <c r="G102" s="15" t="s">
        <v>111</v>
      </c>
      <c r="H102" s="16" t="s">
        <v>8</v>
      </c>
      <c r="I102" s="16" t="s">
        <v>19</v>
      </c>
      <c r="J102" s="15" t="s">
        <v>368</v>
      </c>
      <c r="K102" s="16"/>
      <c r="L102" s="16"/>
      <c r="M102" s="16" t="s">
        <v>337</v>
      </c>
      <c r="N102" s="16"/>
      <c r="O102" s="16"/>
      <c r="P102" s="16"/>
      <c r="Q102" s="16" t="s">
        <v>508</v>
      </c>
    </row>
    <row r="103" spans="1:17" ht="30" x14ac:dyDescent="0.25">
      <c r="A103" s="18">
        <v>93</v>
      </c>
      <c r="B103" s="14">
        <v>598865</v>
      </c>
      <c r="C103" s="68" t="s">
        <v>501</v>
      </c>
      <c r="D103" s="15" t="s">
        <v>339</v>
      </c>
      <c r="E103" s="15" t="s">
        <v>81</v>
      </c>
      <c r="F103" s="15" t="s">
        <v>502</v>
      </c>
      <c r="G103" s="15" t="s">
        <v>111</v>
      </c>
      <c r="H103" s="16" t="s">
        <v>8</v>
      </c>
      <c r="I103" s="16" t="s">
        <v>18</v>
      </c>
      <c r="J103" s="15" t="s">
        <v>117</v>
      </c>
      <c r="K103" s="16"/>
      <c r="L103" s="16"/>
      <c r="M103" s="16" t="s">
        <v>337</v>
      </c>
      <c r="N103" s="16"/>
      <c r="O103" s="16"/>
      <c r="P103" s="16"/>
      <c r="Q103" s="16" t="s">
        <v>508</v>
      </c>
    </row>
    <row r="104" spans="1:17" ht="30" x14ac:dyDescent="0.25">
      <c r="A104" s="18">
        <v>94</v>
      </c>
      <c r="B104" s="14">
        <v>598866</v>
      </c>
      <c r="C104" s="68" t="s">
        <v>501</v>
      </c>
      <c r="D104" s="15" t="s">
        <v>339</v>
      </c>
      <c r="E104" s="15" t="s">
        <v>81</v>
      </c>
      <c r="F104" s="15" t="s">
        <v>503</v>
      </c>
      <c r="G104" s="15" t="s">
        <v>111</v>
      </c>
      <c r="H104" s="16" t="s">
        <v>8</v>
      </c>
      <c r="I104" s="16" t="s">
        <v>18</v>
      </c>
      <c r="J104" s="15" t="s">
        <v>112</v>
      </c>
      <c r="K104" s="16"/>
      <c r="L104" s="16"/>
      <c r="M104" s="16" t="s">
        <v>337</v>
      </c>
      <c r="N104" s="16"/>
      <c r="O104" s="16"/>
      <c r="P104" s="16"/>
      <c r="Q104" s="16" t="s">
        <v>508</v>
      </c>
    </row>
    <row r="105" spans="1:17" ht="30" x14ac:dyDescent="0.25">
      <c r="A105" s="18">
        <v>95</v>
      </c>
      <c r="B105" s="14">
        <v>598867</v>
      </c>
      <c r="C105" s="68" t="s">
        <v>501</v>
      </c>
      <c r="D105" s="15" t="s">
        <v>339</v>
      </c>
      <c r="E105" s="15" t="s">
        <v>81</v>
      </c>
      <c r="F105" s="15" t="s">
        <v>504</v>
      </c>
      <c r="G105" s="15" t="s">
        <v>111</v>
      </c>
      <c r="H105" s="16" t="s">
        <v>8</v>
      </c>
      <c r="I105" s="16" t="s">
        <v>19</v>
      </c>
      <c r="J105" s="15" t="s">
        <v>450</v>
      </c>
      <c r="K105" s="16"/>
      <c r="L105" s="16"/>
      <c r="M105" s="16" t="s">
        <v>337</v>
      </c>
      <c r="N105" s="16"/>
      <c r="O105" s="16"/>
      <c r="P105" s="16"/>
      <c r="Q105" s="16" t="s">
        <v>508</v>
      </c>
    </row>
    <row r="106" spans="1:17" ht="30" x14ac:dyDescent="0.25">
      <c r="A106" s="18">
        <v>96</v>
      </c>
      <c r="B106" s="14">
        <v>598868</v>
      </c>
      <c r="C106" s="68" t="s">
        <v>501</v>
      </c>
      <c r="D106" s="15" t="s">
        <v>339</v>
      </c>
      <c r="E106" s="15" t="s">
        <v>81</v>
      </c>
      <c r="F106" s="15" t="s">
        <v>382</v>
      </c>
      <c r="G106" s="15" t="s">
        <v>111</v>
      </c>
      <c r="H106" s="16" t="s">
        <v>8</v>
      </c>
      <c r="I106" s="16" t="s">
        <v>18</v>
      </c>
      <c r="J106" s="15" t="s">
        <v>112</v>
      </c>
      <c r="K106" s="16"/>
      <c r="L106" s="16"/>
      <c r="M106" s="16" t="s">
        <v>337</v>
      </c>
      <c r="N106" s="16"/>
      <c r="O106" s="16"/>
      <c r="P106" s="16"/>
      <c r="Q106" s="16" t="s">
        <v>508</v>
      </c>
    </row>
    <row r="107" spans="1:17" ht="30" x14ac:dyDescent="0.25">
      <c r="A107" s="18">
        <v>97</v>
      </c>
      <c r="B107" s="14">
        <v>598869</v>
      </c>
      <c r="C107" s="68" t="s">
        <v>505</v>
      </c>
      <c r="D107" s="15" t="s">
        <v>506</v>
      </c>
      <c r="E107" s="15" t="s">
        <v>81</v>
      </c>
      <c r="F107" s="15" t="s">
        <v>212</v>
      </c>
      <c r="G107" s="15" t="s">
        <v>507</v>
      </c>
      <c r="H107" s="16" t="s">
        <v>8</v>
      </c>
      <c r="I107" s="16" t="s">
        <v>18</v>
      </c>
      <c r="J107" s="15" t="s">
        <v>176</v>
      </c>
      <c r="K107" s="16"/>
      <c r="L107" s="16"/>
      <c r="M107" s="16" t="s">
        <v>337</v>
      </c>
      <c r="N107" s="16"/>
      <c r="O107" s="16"/>
      <c r="P107" s="16"/>
      <c r="Q107" s="16" t="s">
        <v>508</v>
      </c>
    </row>
    <row r="108" spans="1:17" ht="30" x14ac:dyDescent="0.25">
      <c r="A108" s="18">
        <v>98</v>
      </c>
      <c r="B108" s="14">
        <v>598870</v>
      </c>
      <c r="C108" s="68" t="s">
        <v>482</v>
      </c>
      <c r="D108" s="15" t="s">
        <v>339</v>
      </c>
      <c r="E108" s="15" t="s">
        <v>81</v>
      </c>
      <c r="F108" s="15" t="s">
        <v>509</v>
      </c>
      <c r="G108" s="15" t="s">
        <v>111</v>
      </c>
      <c r="H108" s="16" t="s">
        <v>8</v>
      </c>
      <c r="I108" s="16" t="s">
        <v>18</v>
      </c>
      <c r="J108" s="15" t="s">
        <v>127</v>
      </c>
      <c r="K108" s="16" t="s">
        <v>224</v>
      </c>
      <c r="L108" s="16"/>
      <c r="M108" s="16"/>
      <c r="N108" s="16"/>
      <c r="O108" s="16"/>
      <c r="P108" s="16"/>
      <c r="Q108" s="16" t="s">
        <v>147</v>
      </c>
    </row>
    <row r="109" spans="1:17" ht="30" x14ac:dyDescent="0.25">
      <c r="A109" s="18">
        <v>99</v>
      </c>
      <c r="B109" s="14">
        <v>598871</v>
      </c>
      <c r="C109" s="68" t="s">
        <v>510</v>
      </c>
      <c r="D109" s="15" t="s">
        <v>511</v>
      </c>
      <c r="E109" s="15" t="s">
        <v>81</v>
      </c>
      <c r="F109" s="15" t="s">
        <v>230</v>
      </c>
      <c r="G109" s="15" t="s">
        <v>111</v>
      </c>
      <c r="H109" s="16" t="s">
        <v>8</v>
      </c>
      <c r="I109" s="16" t="s">
        <v>18</v>
      </c>
      <c r="J109" s="15" t="s">
        <v>171</v>
      </c>
      <c r="K109" s="16"/>
      <c r="L109" s="16"/>
      <c r="M109" s="16" t="s">
        <v>118</v>
      </c>
      <c r="N109" s="16"/>
      <c r="O109" s="16"/>
      <c r="P109" s="16"/>
      <c r="Q109" s="16" t="s">
        <v>149</v>
      </c>
    </row>
    <row r="110" spans="1:17" ht="30" x14ac:dyDescent="0.25">
      <c r="A110" s="18">
        <v>100</v>
      </c>
      <c r="B110" s="14">
        <v>598872</v>
      </c>
      <c r="C110" s="68" t="s">
        <v>510</v>
      </c>
      <c r="D110" s="15" t="s">
        <v>511</v>
      </c>
      <c r="E110" s="15" t="s">
        <v>81</v>
      </c>
      <c r="F110" s="15" t="s">
        <v>512</v>
      </c>
      <c r="G110" s="15" t="s">
        <v>111</v>
      </c>
      <c r="H110" s="16" t="s">
        <v>8</v>
      </c>
      <c r="I110" s="16" t="s">
        <v>18</v>
      </c>
      <c r="J110" s="15" t="s">
        <v>171</v>
      </c>
      <c r="K110" s="16"/>
      <c r="L110" s="16"/>
      <c r="M110" s="16" t="s">
        <v>132</v>
      </c>
      <c r="N110" s="16"/>
      <c r="O110" s="16"/>
      <c r="P110" s="16"/>
      <c r="Q110" s="16" t="s">
        <v>160</v>
      </c>
    </row>
    <row r="111" spans="1:17" ht="30" x14ac:dyDescent="0.25">
      <c r="A111" s="18">
        <v>101</v>
      </c>
      <c r="B111" s="14">
        <v>598873</v>
      </c>
      <c r="C111" s="68" t="s">
        <v>513</v>
      </c>
      <c r="D111" s="15" t="s">
        <v>339</v>
      </c>
      <c r="E111" s="15" t="s">
        <v>81</v>
      </c>
      <c r="F111" s="15" t="s">
        <v>140</v>
      </c>
      <c r="G111" s="15" t="s">
        <v>111</v>
      </c>
      <c r="H111" s="16" t="s">
        <v>8</v>
      </c>
      <c r="I111" s="16" t="s">
        <v>18</v>
      </c>
      <c r="J111" s="15" t="s">
        <v>140</v>
      </c>
      <c r="K111" s="16" t="s">
        <v>264</v>
      </c>
      <c r="L111" s="16"/>
      <c r="M111" s="16"/>
      <c r="N111" s="16"/>
      <c r="O111" s="16"/>
      <c r="P111" s="16"/>
      <c r="Q111" s="16" t="s">
        <v>147</v>
      </c>
    </row>
    <row r="112" spans="1:17" ht="30" x14ac:dyDescent="0.25">
      <c r="A112" s="18">
        <v>102</v>
      </c>
      <c r="B112" s="14">
        <v>598874</v>
      </c>
      <c r="C112" s="68" t="s">
        <v>513</v>
      </c>
      <c r="D112" s="15" t="s">
        <v>339</v>
      </c>
      <c r="E112" s="15" t="s">
        <v>81</v>
      </c>
      <c r="F112" s="15" t="s">
        <v>472</v>
      </c>
      <c r="G112" s="15" t="s">
        <v>111</v>
      </c>
      <c r="H112" s="16" t="s">
        <v>8</v>
      </c>
      <c r="I112" s="16" t="s">
        <v>19</v>
      </c>
      <c r="J112" s="15" t="s">
        <v>117</v>
      </c>
      <c r="K112" s="16" t="s">
        <v>264</v>
      </c>
      <c r="L112" s="16"/>
      <c r="M112" s="16"/>
      <c r="N112" s="16"/>
      <c r="O112" s="16"/>
      <c r="P112" s="16"/>
      <c r="Q112" s="16" t="s">
        <v>147</v>
      </c>
    </row>
    <row r="113" spans="1:17" ht="30" x14ac:dyDescent="0.25">
      <c r="A113" s="18">
        <v>103</v>
      </c>
      <c r="B113" s="14">
        <v>598875</v>
      </c>
      <c r="C113" s="68" t="s">
        <v>513</v>
      </c>
      <c r="D113" s="15" t="s">
        <v>339</v>
      </c>
      <c r="E113" s="15" t="s">
        <v>81</v>
      </c>
      <c r="F113" s="15" t="s">
        <v>514</v>
      </c>
      <c r="G113" s="15" t="s">
        <v>111</v>
      </c>
      <c r="H113" s="16" t="s">
        <v>7</v>
      </c>
      <c r="I113" s="16" t="s">
        <v>18</v>
      </c>
      <c r="J113" s="15" t="s">
        <v>127</v>
      </c>
      <c r="K113" s="16"/>
      <c r="L113" s="16"/>
      <c r="M113" s="16"/>
      <c r="N113" s="16"/>
      <c r="O113" s="16"/>
      <c r="P113" s="16" t="s">
        <v>105</v>
      </c>
      <c r="Q113" s="16" t="s">
        <v>147</v>
      </c>
    </row>
    <row r="114" spans="1:17" ht="30" x14ac:dyDescent="0.25">
      <c r="A114" s="18">
        <v>104</v>
      </c>
      <c r="B114" s="14">
        <v>598876</v>
      </c>
      <c r="C114" s="68" t="s">
        <v>513</v>
      </c>
      <c r="D114" s="15" t="s">
        <v>339</v>
      </c>
      <c r="E114" s="15" t="s">
        <v>81</v>
      </c>
      <c r="F114" s="15" t="s">
        <v>515</v>
      </c>
      <c r="G114" s="15" t="s">
        <v>111</v>
      </c>
      <c r="H114" s="16" t="s">
        <v>7</v>
      </c>
      <c r="I114" s="16" t="s">
        <v>19</v>
      </c>
      <c r="J114" s="15" t="s">
        <v>195</v>
      </c>
      <c r="K114" s="16"/>
      <c r="L114" s="16"/>
      <c r="M114" s="16"/>
      <c r="N114" s="16"/>
      <c r="O114" s="16"/>
      <c r="P114" s="16" t="s">
        <v>132</v>
      </c>
      <c r="Q114" s="16" t="s">
        <v>147</v>
      </c>
    </row>
    <row r="115" spans="1:17" ht="30" x14ac:dyDescent="0.25">
      <c r="A115" s="18">
        <v>105</v>
      </c>
      <c r="B115" s="14">
        <v>598877</v>
      </c>
      <c r="C115" s="68" t="s">
        <v>513</v>
      </c>
      <c r="D115" s="15" t="s">
        <v>339</v>
      </c>
      <c r="E115" s="15" t="s">
        <v>81</v>
      </c>
      <c r="F115" s="15" t="s">
        <v>516</v>
      </c>
      <c r="G115" s="15" t="s">
        <v>111</v>
      </c>
      <c r="H115" s="16" t="s">
        <v>7</v>
      </c>
      <c r="I115" s="16" t="s">
        <v>19</v>
      </c>
      <c r="J115" s="15" t="s">
        <v>323</v>
      </c>
      <c r="K115" s="16"/>
      <c r="L115" s="16"/>
      <c r="M115" s="16"/>
      <c r="N115" s="16" t="s">
        <v>222</v>
      </c>
      <c r="O115" s="16"/>
      <c r="P115" s="16"/>
      <c r="Q115" s="16" t="s">
        <v>147</v>
      </c>
    </row>
    <row r="116" spans="1:17" ht="30" x14ac:dyDescent="0.25">
      <c r="A116" s="18">
        <v>106</v>
      </c>
      <c r="B116" s="14">
        <v>598878</v>
      </c>
      <c r="C116" s="68" t="s">
        <v>517</v>
      </c>
      <c r="D116" s="15" t="s">
        <v>518</v>
      </c>
      <c r="E116" s="15" t="s">
        <v>81</v>
      </c>
      <c r="F116" s="15" t="s">
        <v>519</v>
      </c>
      <c r="G116" s="15" t="s">
        <v>111</v>
      </c>
      <c r="H116" s="16" t="s">
        <v>8</v>
      </c>
      <c r="I116" s="16" t="s">
        <v>18</v>
      </c>
      <c r="J116" s="15" t="s">
        <v>117</v>
      </c>
      <c r="K116" s="16"/>
      <c r="L116" s="16"/>
      <c r="M116" s="16" t="s">
        <v>154</v>
      </c>
      <c r="N116" s="16"/>
      <c r="O116" s="16"/>
      <c r="P116" s="16"/>
      <c r="Q116" s="16" t="s">
        <v>160</v>
      </c>
    </row>
    <row r="117" spans="1:17" ht="30" x14ac:dyDescent="0.25">
      <c r="A117" s="18">
        <v>107</v>
      </c>
      <c r="B117" s="14">
        <v>598879</v>
      </c>
      <c r="C117" s="68" t="s">
        <v>517</v>
      </c>
      <c r="D117" s="15" t="s">
        <v>518</v>
      </c>
      <c r="E117" s="15" t="s">
        <v>81</v>
      </c>
      <c r="F117" s="15" t="s">
        <v>520</v>
      </c>
      <c r="G117" s="15" t="s">
        <v>111</v>
      </c>
      <c r="H117" s="16" t="s">
        <v>8</v>
      </c>
      <c r="I117" s="16" t="s">
        <v>18</v>
      </c>
      <c r="J117" s="15" t="s">
        <v>378</v>
      </c>
      <c r="K117" s="16"/>
      <c r="L117" s="16"/>
      <c r="M117" s="16" t="s">
        <v>154</v>
      </c>
      <c r="N117" s="16"/>
      <c r="O117" s="16"/>
      <c r="P117" s="16"/>
      <c r="Q117" s="16" t="s">
        <v>160</v>
      </c>
    </row>
    <row r="118" spans="1:17" ht="30" x14ac:dyDescent="0.25">
      <c r="A118" s="18">
        <v>108</v>
      </c>
      <c r="B118" s="14">
        <v>598880</v>
      </c>
      <c r="C118" s="68" t="s">
        <v>521</v>
      </c>
      <c r="D118" s="15" t="s">
        <v>96</v>
      </c>
      <c r="E118" s="15" t="s">
        <v>81</v>
      </c>
      <c r="F118" s="15" t="s">
        <v>522</v>
      </c>
      <c r="G118" s="15" t="s">
        <v>111</v>
      </c>
      <c r="H118" s="16" t="s">
        <v>8</v>
      </c>
      <c r="I118" s="16" t="s">
        <v>19</v>
      </c>
      <c r="J118" s="15" t="s">
        <v>96</v>
      </c>
      <c r="K118" s="16"/>
      <c r="L118" s="16"/>
      <c r="M118" s="16" t="s">
        <v>428</v>
      </c>
      <c r="N118" s="16"/>
      <c r="O118" s="16"/>
      <c r="P118" s="16"/>
      <c r="Q118" s="16" t="s">
        <v>147</v>
      </c>
    </row>
    <row r="119" spans="1:17" ht="30" x14ac:dyDescent="0.25">
      <c r="A119" s="18">
        <v>109</v>
      </c>
      <c r="B119" s="14">
        <v>598881</v>
      </c>
      <c r="C119" s="68" t="s">
        <v>521</v>
      </c>
      <c r="D119" s="15" t="s">
        <v>96</v>
      </c>
      <c r="E119" s="15" t="s">
        <v>81</v>
      </c>
      <c r="F119" s="15" t="s">
        <v>523</v>
      </c>
      <c r="G119" s="15" t="s">
        <v>111</v>
      </c>
      <c r="H119" s="16" t="s">
        <v>7</v>
      </c>
      <c r="I119" s="16" t="s">
        <v>18</v>
      </c>
      <c r="J119" s="15" t="s">
        <v>96</v>
      </c>
      <c r="K119" s="16"/>
      <c r="L119" s="16"/>
      <c r="M119" s="16"/>
      <c r="N119" s="16"/>
      <c r="O119" s="16"/>
      <c r="P119" s="16" t="s">
        <v>99</v>
      </c>
      <c r="Q119" s="16" t="s">
        <v>147</v>
      </c>
    </row>
    <row r="120" spans="1:17" ht="30" x14ac:dyDescent="0.25">
      <c r="A120" s="18">
        <v>110</v>
      </c>
      <c r="B120" s="14">
        <v>598882</v>
      </c>
      <c r="C120" s="68" t="s">
        <v>521</v>
      </c>
      <c r="D120" s="15" t="s">
        <v>96</v>
      </c>
      <c r="E120" s="15" t="s">
        <v>81</v>
      </c>
      <c r="F120" s="15" t="s">
        <v>524</v>
      </c>
      <c r="G120" s="15" t="s">
        <v>111</v>
      </c>
      <c r="H120" s="16" t="s">
        <v>8</v>
      </c>
      <c r="I120" s="16" t="s">
        <v>19</v>
      </c>
      <c r="J120" s="15" t="s">
        <v>127</v>
      </c>
      <c r="K120" s="16" t="s">
        <v>337</v>
      </c>
      <c r="L120" s="16"/>
      <c r="M120" s="16"/>
      <c r="N120" s="16"/>
      <c r="O120" s="16"/>
      <c r="P120" s="16"/>
      <c r="Q120" s="16" t="s">
        <v>147</v>
      </c>
    </row>
    <row r="121" spans="1:17" ht="30" x14ac:dyDescent="0.25">
      <c r="A121" s="18">
        <v>111</v>
      </c>
      <c r="B121" s="14">
        <v>598883</v>
      </c>
      <c r="C121" s="68" t="s">
        <v>521</v>
      </c>
      <c r="D121" s="15" t="s">
        <v>96</v>
      </c>
      <c r="E121" s="15" t="s">
        <v>81</v>
      </c>
      <c r="F121" s="15" t="s">
        <v>140</v>
      </c>
      <c r="G121" s="15" t="s">
        <v>111</v>
      </c>
      <c r="H121" s="16" t="s">
        <v>8</v>
      </c>
      <c r="I121" s="16" t="s">
        <v>18</v>
      </c>
      <c r="J121" s="15" t="s">
        <v>140</v>
      </c>
      <c r="K121" s="16"/>
      <c r="L121" s="16"/>
      <c r="M121" s="16" t="s">
        <v>154</v>
      </c>
      <c r="N121" s="16"/>
      <c r="O121" s="16"/>
      <c r="P121" s="16"/>
      <c r="Q121" s="16" t="s">
        <v>147</v>
      </c>
    </row>
    <row r="122" spans="1:17" ht="30" x14ac:dyDescent="0.25">
      <c r="A122" s="18">
        <v>112</v>
      </c>
      <c r="B122" s="14">
        <v>598884</v>
      </c>
      <c r="C122" s="68" t="s">
        <v>525</v>
      </c>
      <c r="D122" s="15" t="s">
        <v>96</v>
      </c>
      <c r="E122" s="15" t="s">
        <v>81</v>
      </c>
      <c r="F122" s="15" t="s">
        <v>526</v>
      </c>
      <c r="G122" s="15" t="s">
        <v>486</v>
      </c>
      <c r="H122" s="16" t="s">
        <v>8</v>
      </c>
      <c r="I122" s="16" t="s">
        <v>19</v>
      </c>
      <c r="J122" s="15" t="s">
        <v>180</v>
      </c>
      <c r="K122" s="16"/>
      <c r="L122" s="16"/>
      <c r="M122" s="16" t="s">
        <v>99</v>
      </c>
      <c r="N122" s="16"/>
      <c r="O122" s="16"/>
      <c r="P122" s="16"/>
      <c r="Q122" s="16" t="s">
        <v>147</v>
      </c>
    </row>
    <row r="123" spans="1:17" ht="30" x14ac:dyDescent="0.25">
      <c r="A123" s="18">
        <v>113</v>
      </c>
      <c r="B123" s="14">
        <v>598885</v>
      </c>
      <c r="C123" s="68" t="s">
        <v>527</v>
      </c>
      <c r="D123" s="15" t="s">
        <v>96</v>
      </c>
      <c r="E123" s="15" t="s">
        <v>81</v>
      </c>
      <c r="F123" s="15" t="s">
        <v>480</v>
      </c>
      <c r="G123" s="15" t="s">
        <v>111</v>
      </c>
      <c r="H123" s="16" t="s">
        <v>7</v>
      </c>
      <c r="I123" s="16" t="s">
        <v>19</v>
      </c>
      <c r="J123" s="15" t="s">
        <v>96</v>
      </c>
      <c r="K123" s="16"/>
      <c r="L123" s="16"/>
      <c r="M123" s="16"/>
      <c r="N123" s="16"/>
      <c r="O123" s="16" t="s">
        <v>337</v>
      </c>
      <c r="P123" s="16"/>
      <c r="Q123" s="16" t="s">
        <v>147</v>
      </c>
    </row>
    <row r="124" spans="1:17" ht="30" x14ac:dyDescent="0.25">
      <c r="A124" s="18">
        <v>114</v>
      </c>
      <c r="B124" s="14">
        <v>598886</v>
      </c>
      <c r="C124" s="68" t="s">
        <v>527</v>
      </c>
      <c r="D124" s="15" t="s">
        <v>96</v>
      </c>
      <c r="E124" s="15" t="s">
        <v>81</v>
      </c>
      <c r="F124" s="15" t="s">
        <v>528</v>
      </c>
      <c r="G124" s="15" t="s">
        <v>111</v>
      </c>
      <c r="H124" s="16" t="s">
        <v>7</v>
      </c>
      <c r="I124" s="16" t="s">
        <v>18</v>
      </c>
      <c r="J124" s="15" t="s">
        <v>96</v>
      </c>
      <c r="K124" s="16"/>
      <c r="L124" s="16"/>
      <c r="M124" s="16"/>
      <c r="N124" s="16"/>
      <c r="O124" s="16"/>
      <c r="P124" s="16" t="s">
        <v>97</v>
      </c>
      <c r="Q124" s="16" t="s">
        <v>147</v>
      </c>
    </row>
    <row r="125" spans="1:17" ht="30" x14ac:dyDescent="0.25">
      <c r="A125" s="18">
        <v>115</v>
      </c>
      <c r="B125" s="14">
        <v>598887</v>
      </c>
      <c r="C125" s="68" t="s">
        <v>529</v>
      </c>
      <c r="D125" s="15" t="s">
        <v>96</v>
      </c>
      <c r="E125" s="15" t="s">
        <v>81</v>
      </c>
      <c r="F125" s="15" t="s">
        <v>530</v>
      </c>
      <c r="G125" s="15" t="s">
        <v>111</v>
      </c>
      <c r="H125" s="16" t="s">
        <v>7</v>
      </c>
      <c r="I125" s="16" t="s">
        <v>18</v>
      </c>
      <c r="J125" s="15" t="s">
        <v>96</v>
      </c>
      <c r="K125" s="16"/>
      <c r="L125" s="16"/>
      <c r="M125" s="16"/>
      <c r="N125" s="16"/>
      <c r="O125" s="16"/>
      <c r="P125" s="16" t="s">
        <v>118</v>
      </c>
      <c r="Q125" s="16" t="s">
        <v>147</v>
      </c>
    </row>
    <row r="126" spans="1:17" ht="30" x14ac:dyDescent="0.25">
      <c r="A126" s="18">
        <v>116</v>
      </c>
      <c r="B126" s="14">
        <v>598888</v>
      </c>
      <c r="C126" s="68" t="s">
        <v>529</v>
      </c>
      <c r="D126" s="15" t="s">
        <v>96</v>
      </c>
      <c r="E126" s="15" t="s">
        <v>81</v>
      </c>
      <c r="F126" s="15" t="s">
        <v>531</v>
      </c>
      <c r="G126" s="15" t="s">
        <v>111</v>
      </c>
      <c r="H126" s="16" t="s">
        <v>7</v>
      </c>
      <c r="I126" s="16" t="s">
        <v>18</v>
      </c>
      <c r="J126" s="15" t="s">
        <v>96</v>
      </c>
      <c r="K126" s="16"/>
      <c r="L126" s="16"/>
      <c r="M126" s="16"/>
      <c r="N126" s="16"/>
      <c r="O126" s="16"/>
      <c r="P126" s="16" t="s">
        <v>97</v>
      </c>
      <c r="Q126" s="16" t="s">
        <v>508</v>
      </c>
    </row>
    <row r="127" spans="1:17" ht="30" x14ac:dyDescent="0.25">
      <c r="A127" s="18">
        <v>117</v>
      </c>
      <c r="B127" s="14">
        <v>598889</v>
      </c>
      <c r="C127" s="68" t="s">
        <v>529</v>
      </c>
      <c r="D127" s="15" t="s">
        <v>96</v>
      </c>
      <c r="E127" s="15" t="s">
        <v>81</v>
      </c>
      <c r="F127" s="15" t="s">
        <v>532</v>
      </c>
      <c r="G127" s="15" t="s">
        <v>111</v>
      </c>
      <c r="H127" s="16" t="s">
        <v>7</v>
      </c>
      <c r="I127" s="16" t="s">
        <v>18</v>
      </c>
      <c r="J127" s="15" t="s">
        <v>316</v>
      </c>
      <c r="K127" s="16"/>
      <c r="L127" s="16"/>
      <c r="M127" s="16"/>
      <c r="N127" s="16"/>
      <c r="O127" s="16"/>
      <c r="P127" s="16" t="s">
        <v>119</v>
      </c>
      <c r="Q127" s="16" t="s">
        <v>508</v>
      </c>
    </row>
    <row r="128" spans="1:17" ht="30" x14ac:dyDescent="0.25">
      <c r="A128" s="18">
        <v>118</v>
      </c>
      <c r="B128" s="14">
        <v>598890</v>
      </c>
      <c r="C128" s="68" t="s">
        <v>529</v>
      </c>
      <c r="D128" s="15" t="s">
        <v>96</v>
      </c>
      <c r="E128" s="15" t="s">
        <v>81</v>
      </c>
      <c r="F128" s="15" t="s">
        <v>225</v>
      </c>
      <c r="G128" s="15" t="s">
        <v>111</v>
      </c>
      <c r="H128" s="16" t="s">
        <v>7</v>
      </c>
      <c r="I128" s="16" t="s">
        <v>19</v>
      </c>
      <c r="J128" s="15" t="s">
        <v>112</v>
      </c>
      <c r="K128" s="16"/>
      <c r="L128" s="16"/>
      <c r="M128" s="16"/>
      <c r="N128" s="16" t="s">
        <v>337</v>
      </c>
      <c r="O128" s="16"/>
      <c r="P128" s="16"/>
      <c r="Q128" s="16" t="s">
        <v>147</v>
      </c>
    </row>
    <row r="129" spans="1:17" ht="30" x14ac:dyDescent="0.25">
      <c r="A129" s="18">
        <v>119</v>
      </c>
      <c r="B129" s="14">
        <v>598891</v>
      </c>
      <c r="C129" s="68" t="s">
        <v>533</v>
      </c>
      <c r="D129" s="15" t="s">
        <v>534</v>
      </c>
      <c r="E129" s="15" t="s">
        <v>81</v>
      </c>
      <c r="F129" s="15" t="s">
        <v>103</v>
      </c>
      <c r="G129" s="15" t="s">
        <v>111</v>
      </c>
      <c r="H129" s="16" t="s">
        <v>8</v>
      </c>
      <c r="I129" s="16" t="s">
        <v>18</v>
      </c>
      <c r="J129" s="15" t="s">
        <v>316</v>
      </c>
      <c r="K129" s="16" t="s">
        <v>337</v>
      </c>
      <c r="L129" s="16"/>
      <c r="M129" s="16"/>
      <c r="N129" s="16"/>
      <c r="O129" s="16"/>
      <c r="P129" s="16"/>
      <c r="Q129" s="16" t="s">
        <v>147</v>
      </c>
    </row>
    <row r="130" spans="1:17" ht="30" x14ac:dyDescent="0.25">
      <c r="A130" s="18">
        <v>120</v>
      </c>
      <c r="B130" s="14">
        <v>598892</v>
      </c>
      <c r="C130" s="68" t="s">
        <v>535</v>
      </c>
      <c r="D130" s="15" t="s">
        <v>339</v>
      </c>
      <c r="E130" s="15" t="s">
        <v>81</v>
      </c>
      <c r="F130" s="15" t="s">
        <v>301</v>
      </c>
      <c r="G130" s="15" t="s">
        <v>111</v>
      </c>
      <c r="H130" s="16" t="s">
        <v>7</v>
      </c>
      <c r="I130" s="16" t="s">
        <v>18</v>
      </c>
      <c r="J130" s="15" t="s">
        <v>536</v>
      </c>
      <c r="K130" s="16"/>
      <c r="L130" s="16"/>
      <c r="M130" s="16"/>
      <c r="N130" s="16"/>
      <c r="O130" s="16" t="s">
        <v>337</v>
      </c>
      <c r="P130" s="16"/>
      <c r="Q130" s="16" t="s">
        <v>508</v>
      </c>
    </row>
    <row r="131" spans="1:17" ht="30" x14ac:dyDescent="0.25">
      <c r="A131" s="18">
        <v>121</v>
      </c>
      <c r="B131" s="14">
        <v>598893</v>
      </c>
      <c r="C131" s="68" t="s">
        <v>535</v>
      </c>
      <c r="D131" s="15" t="s">
        <v>339</v>
      </c>
      <c r="E131" s="15" t="s">
        <v>81</v>
      </c>
      <c r="F131" s="15" t="s">
        <v>384</v>
      </c>
      <c r="G131" s="15" t="s">
        <v>111</v>
      </c>
      <c r="H131" s="16" t="s">
        <v>8</v>
      </c>
      <c r="I131" s="16" t="s">
        <v>18</v>
      </c>
      <c r="J131" s="15" t="s">
        <v>117</v>
      </c>
      <c r="K131" s="16"/>
      <c r="L131" s="16"/>
      <c r="M131" s="16" t="s">
        <v>337</v>
      </c>
      <c r="N131" s="16"/>
      <c r="O131" s="16"/>
      <c r="P131" s="16"/>
      <c r="Q131" s="16" t="s">
        <v>508</v>
      </c>
    </row>
    <row r="132" spans="1:17" ht="30" x14ac:dyDescent="0.25">
      <c r="A132" s="18">
        <v>122</v>
      </c>
      <c r="B132" s="14">
        <v>598894</v>
      </c>
      <c r="C132" s="68" t="s">
        <v>535</v>
      </c>
      <c r="D132" s="15" t="s">
        <v>339</v>
      </c>
      <c r="E132" s="15" t="s">
        <v>81</v>
      </c>
      <c r="F132" s="15" t="s">
        <v>537</v>
      </c>
      <c r="G132" s="15" t="s">
        <v>377</v>
      </c>
      <c r="H132" s="16" t="s">
        <v>8</v>
      </c>
      <c r="I132" s="16" t="s">
        <v>19</v>
      </c>
      <c r="J132" s="15" t="s">
        <v>538</v>
      </c>
      <c r="K132" s="16"/>
      <c r="L132" s="16"/>
      <c r="M132" s="16" t="s">
        <v>337</v>
      </c>
      <c r="N132" s="16"/>
      <c r="O132" s="16"/>
      <c r="P132" s="16"/>
      <c r="Q132" s="16" t="s">
        <v>508</v>
      </c>
    </row>
    <row r="133" spans="1:17" ht="30" x14ac:dyDescent="0.25">
      <c r="A133" s="18">
        <v>123</v>
      </c>
      <c r="B133" s="14">
        <v>598895</v>
      </c>
      <c r="C133" s="68" t="s">
        <v>535</v>
      </c>
      <c r="D133" s="15" t="s">
        <v>339</v>
      </c>
      <c r="E133" s="15" t="s">
        <v>81</v>
      </c>
      <c r="F133" s="15" t="s">
        <v>539</v>
      </c>
      <c r="G133" s="15" t="s">
        <v>190</v>
      </c>
      <c r="H133" s="16" t="s">
        <v>8</v>
      </c>
      <c r="I133" s="16" t="s">
        <v>19</v>
      </c>
      <c r="J133" s="15" t="s">
        <v>180</v>
      </c>
      <c r="K133" s="16"/>
      <c r="L133" s="16"/>
      <c r="M133" s="16" t="s">
        <v>337</v>
      </c>
      <c r="N133" s="16"/>
      <c r="O133" s="16"/>
      <c r="P133" s="16"/>
      <c r="Q133" s="16" t="s">
        <v>508</v>
      </c>
    </row>
    <row r="134" spans="1:17" ht="30" x14ac:dyDescent="0.25">
      <c r="A134" s="18">
        <v>124</v>
      </c>
      <c r="B134" s="14">
        <v>598896</v>
      </c>
      <c r="C134" s="68" t="s">
        <v>470</v>
      </c>
      <c r="D134" s="15" t="s">
        <v>466</v>
      </c>
      <c r="E134" s="15" t="s">
        <v>81</v>
      </c>
      <c r="F134" s="15" t="s">
        <v>540</v>
      </c>
      <c r="G134" s="15" t="s">
        <v>111</v>
      </c>
      <c r="H134" s="16" t="s">
        <v>7</v>
      </c>
      <c r="I134" s="16" t="s">
        <v>19</v>
      </c>
      <c r="J134" s="15" t="s">
        <v>117</v>
      </c>
      <c r="K134" s="16"/>
      <c r="L134" s="16"/>
      <c r="M134" s="16"/>
      <c r="N134" s="16"/>
      <c r="O134" s="16"/>
      <c r="P134" s="16" t="s">
        <v>337</v>
      </c>
      <c r="Q134" s="16" t="s">
        <v>508</v>
      </c>
    </row>
    <row r="135" spans="1:17" ht="30" x14ac:dyDescent="0.25">
      <c r="A135" s="18">
        <v>125</v>
      </c>
      <c r="B135" s="14">
        <v>598897</v>
      </c>
      <c r="C135" s="68" t="s">
        <v>470</v>
      </c>
      <c r="D135" s="15" t="s">
        <v>466</v>
      </c>
      <c r="E135" s="15" t="s">
        <v>81</v>
      </c>
      <c r="F135" s="15" t="s">
        <v>487</v>
      </c>
      <c r="G135" s="15" t="s">
        <v>111</v>
      </c>
      <c r="H135" s="16" t="s">
        <v>7</v>
      </c>
      <c r="I135" s="16" t="s">
        <v>19</v>
      </c>
      <c r="J135" s="15" t="s">
        <v>117</v>
      </c>
      <c r="K135" s="16"/>
      <c r="L135" s="16"/>
      <c r="M135" s="16"/>
      <c r="N135" s="16"/>
      <c r="O135" s="16"/>
      <c r="P135" s="16" t="s">
        <v>337</v>
      </c>
      <c r="Q135" s="16" t="s">
        <v>508</v>
      </c>
    </row>
    <row r="136" spans="1:17" ht="30" x14ac:dyDescent="0.25">
      <c r="A136" s="18">
        <v>126</v>
      </c>
      <c r="B136" s="14">
        <v>598898</v>
      </c>
      <c r="C136" s="68" t="s">
        <v>470</v>
      </c>
      <c r="D136" s="15" t="s">
        <v>466</v>
      </c>
      <c r="E136" s="15" t="s">
        <v>81</v>
      </c>
      <c r="F136" s="15" t="s">
        <v>230</v>
      </c>
      <c r="G136" s="15" t="s">
        <v>111</v>
      </c>
      <c r="H136" s="16" t="s">
        <v>7</v>
      </c>
      <c r="I136" s="16" t="s">
        <v>18</v>
      </c>
      <c r="J136" s="15" t="s">
        <v>117</v>
      </c>
      <c r="K136" s="16"/>
      <c r="L136" s="16"/>
      <c r="M136" s="16"/>
      <c r="N136" s="16"/>
      <c r="O136" s="16"/>
      <c r="P136" s="16" t="s">
        <v>337</v>
      </c>
      <c r="Q136" s="16" t="s">
        <v>508</v>
      </c>
    </row>
    <row r="137" spans="1:17" ht="30" x14ac:dyDescent="0.25">
      <c r="A137" s="18">
        <v>127</v>
      </c>
      <c r="B137" s="14">
        <v>598899</v>
      </c>
      <c r="C137" s="68" t="s">
        <v>541</v>
      </c>
      <c r="D137" s="15" t="s">
        <v>542</v>
      </c>
      <c r="E137" s="15" t="s">
        <v>81</v>
      </c>
      <c r="F137" s="15" t="s">
        <v>340</v>
      </c>
      <c r="G137" s="15" t="s">
        <v>111</v>
      </c>
      <c r="H137" s="16" t="s">
        <v>8</v>
      </c>
      <c r="I137" s="16" t="s">
        <v>18</v>
      </c>
      <c r="J137" s="15" t="s">
        <v>117</v>
      </c>
      <c r="K137" s="16"/>
      <c r="L137" s="16"/>
      <c r="M137" s="16" t="s">
        <v>337</v>
      </c>
      <c r="N137" s="16"/>
      <c r="O137" s="16"/>
      <c r="P137" s="16"/>
      <c r="Q137" s="16" t="s">
        <v>508</v>
      </c>
    </row>
    <row r="138" spans="1:17" ht="30" x14ac:dyDescent="0.25">
      <c r="A138" s="18">
        <v>128</v>
      </c>
      <c r="B138" s="14">
        <v>598900</v>
      </c>
      <c r="C138" s="68" t="s">
        <v>543</v>
      </c>
      <c r="D138" s="15" t="s">
        <v>339</v>
      </c>
      <c r="E138" s="15" t="s">
        <v>81</v>
      </c>
      <c r="F138" s="15" t="s">
        <v>544</v>
      </c>
      <c r="G138" s="15" t="s">
        <v>111</v>
      </c>
      <c r="H138" s="16" t="s">
        <v>8</v>
      </c>
      <c r="I138" s="16" t="s">
        <v>18</v>
      </c>
      <c r="J138" s="15" t="s">
        <v>112</v>
      </c>
      <c r="K138" s="16"/>
      <c r="L138" s="16"/>
      <c r="M138" s="16" t="s">
        <v>97</v>
      </c>
      <c r="N138" s="16"/>
      <c r="O138" s="16"/>
      <c r="P138" s="16"/>
      <c r="Q138" s="16" t="s">
        <v>508</v>
      </c>
    </row>
    <row r="139" spans="1:17" ht="30" x14ac:dyDescent="0.25">
      <c r="A139" s="18">
        <v>129</v>
      </c>
      <c r="B139" s="14">
        <v>598901</v>
      </c>
      <c r="C139" s="68" t="s">
        <v>545</v>
      </c>
      <c r="D139" s="15" t="s">
        <v>96</v>
      </c>
      <c r="E139" s="15" t="s">
        <v>81</v>
      </c>
      <c r="F139" s="15" t="s">
        <v>546</v>
      </c>
      <c r="G139" s="15" t="s">
        <v>377</v>
      </c>
      <c r="H139" s="16" t="s">
        <v>8</v>
      </c>
      <c r="I139" s="16" t="s">
        <v>18</v>
      </c>
      <c r="J139" s="15" t="s">
        <v>127</v>
      </c>
      <c r="K139" s="16"/>
      <c r="L139" s="16"/>
      <c r="M139" s="16" t="s">
        <v>337</v>
      </c>
      <c r="N139" s="16"/>
      <c r="O139" s="16"/>
      <c r="P139" s="16"/>
      <c r="Q139" s="16" t="s">
        <v>147</v>
      </c>
    </row>
    <row r="140" spans="1:17" ht="30" x14ac:dyDescent="0.25">
      <c r="A140" s="18">
        <v>130</v>
      </c>
      <c r="B140" s="14">
        <v>598902</v>
      </c>
      <c r="C140" s="68" t="s">
        <v>547</v>
      </c>
      <c r="D140" s="15" t="s">
        <v>96</v>
      </c>
      <c r="E140" s="15" t="s">
        <v>81</v>
      </c>
      <c r="F140" s="15" t="s">
        <v>548</v>
      </c>
      <c r="G140" s="15" t="s">
        <v>152</v>
      </c>
      <c r="H140" s="16" t="s">
        <v>8</v>
      </c>
      <c r="I140" s="16" t="s">
        <v>18</v>
      </c>
      <c r="J140" s="15" t="s">
        <v>104</v>
      </c>
      <c r="K140" s="16" t="s">
        <v>264</v>
      </c>
      <c r="L140" s="16"/>
      <c r="M140" s="16"/>
      <c r="N140" s="16"/>
      <c r="O140" s="16"/>
      <c r="P140" s="16"/>
      <c r="Q140" s="16" t="s">
        <v>147</v>
      </c>
    </row>
    <row r="141" spans="1:17" ht="30" x14ac:dyDescent="0.25">
      <c r="A141" s="18">
        <v>131</v>
      </c>
      <c r="B141" s="14">
        <v>598903</v>
      </c>
      <c r="C141" s="68" t="s">
        <v>547</v>
      </c>
      <c r="D141" s="15" t="s">
        <v>96</v>
      </c>
      <c r="E141" s="15" t="s">
        <v>81</v>
      </c>
      <c r="F141" s="15" t="s">
        <v>394</v>
      </c>
      <c r="G141" s="15" t="s">
        <v>190</v>
      </c>
      <c r="H141" s="16" t="s">
        <v>8</v>
      </c>
      <c r="I141" s="16" t="s">
        <v>19</v>
      </c>
      <c r="J141" s="15" t="s">
        <v>549</v>
      </c>
      <c r="K141" s="16"/>
      <c r="L141" s="16"/>
      <c r="M141" s="16" t="s">
        <v>154</v>
      </c>
      <c r="N141" s="16"/>
      <c r="O141" s="16"/>
      <c r="P141" s="16"/>
      <c r="Q141" s="16" t="s">
        <v>147</v>
      </c>
    </row>
    <row r="142" spans="1:17" ht="30" x14ac:dyDescent="0.25">
      <c r="A142" s="18">
        <v>132</v>
      </c>
      <c r="B142" s="14">
        <v>598904</v>
      </c>
      <c r="C142" s="68" t="s">
        <v>547</v>
      </c>
      <c r="D142" s="15" t="s">
        <v>96</v>
      </c>
      <c r="E142" s="15" t="s">
        <v>81</v>
      </c>
      <c r="F142" s="15" t="s">
        <v>550</v>
      </c>
      <c r="G142" s="15" t="s">
        <v>551</v>
      </c>
      <c r="H142" s="16" t="s">
        <v>7</v>
      </c>
      <c r="I142" s="16" t="s">
        <v>18</v>
      </c>
      <c r="J142" s="15" t="s">
        <v>104</v>
      </c>
      <c r="K142" s="16"/>
      <c r="L142" s="16"/>
      <c r="M142" s="16"/>
      <c r="N142" s="16"/>
      <c r="O142" s="16"/>
      <c r="P142" s="16" t="s">
        <v>119</v>
      </c>
      <c r="Q142" s="16" t="s">
        <v>508</v>
      </c>
    </row>
    <row r="143" spans="1:17" ht="30" x14ac:dyDescent="0.25">
      <c r="A143" s="18">
        <v>133</v>
      </c>
      <c r="B143" s="14">
        <v>598905</v>
      </c>
      <c r="C143" s="68" t="s">
        <v>552</v>
      </c>
      <c r="D143" s="15" t="s">
        <v>96</v>
      </c>
      <c r="E143" s="15" t="s">
        <v>81</v>
      </c>
      <c r="F143" s="15" t="s">
        <v>197</v>
      </c>
      <c r="G143" s="15" t="s">
        <v>111</v>
      </c>
      <c r="H143" s="16" t="s">
        <v>8</v>
      </c>
      <c r="I143" s="16" t="s">
        <v>19</v>
      </c>
      <c r="J143" s="15" t="s">
        <v>96</v>
      </c>
      <c r="K143" s="16"/>
      <c r="L143" s="16"/>
      <c r="M143" s="16" t="s">
        <v>198</v>
      </c>
      <c r="N143" s="16"/>
      <c r="O143" s="16"/>
      <c r="P143" s="16"/>
      <c r="Q143" s="16" t="s">
        <v>508</v>
      </c>
    </row>
    <row r="144" spans="1:17" ht="30" x14ac:dyDescent="0.25">
      <c r="A144" s="18">
        <v>134</v>
      </c>
      <c r="B144" s="14">
        <v>598906</v>
      </c>
      <c r="C144" s="68" t="s">
        <v>517</v>
      </c>
      <c r="D144" s="15" t="s">
        <v>518</v>
      </c>
      <c r="E144" s="15" t="s">
        <v>81</v>
      </c>
      <c r="F144" s="15" t="s">
        <v>528</v>
      </c>
      <c r="G144" s="15" t="s">
        <v>111</v>
      </c>
      <c r="H144" s="16" t="s">
        <v>7</v>
      </c>
      <c r="I144" s="16" t="s">
        <v>19</v>
      </c>
      <c r="J144" s="15" t="s">
        <v>553</v>
      </c>
      <c r="K144" s="16"/>
      <c r="L144" s="16"/>
      <c r="M144" s="16"/>
      <c r="N144" s="16" t="s">
        <v>224</v>
      </c>
      <c r="O144" s="16"/>
      <c r="P144" s="16"/>
      <c r="Q144" s="16" t="s">
        <v>147</v>
      </c>
    </row>
    <row r="145" spans="1:17" ht="30" x14ac:dyDescent="0.25">
      <c r="A145" s="18">
        <v>135</v>
      </c>
      <c r="B145" s="14">
        <v>598907</v>
      </c>
      <c r="C145" s="68" t="s">
        <v>554</v>
      </c>
      <c r="D145" s="15" t="s">
        <v>348</v>
      </c>
      <c r="E145" s="15" t="s">
        <v>81</v>
      </c>
      <c r="F145" s="15" t="s">
        <v>555</v>
      </c>
      <c r="G145" s="15" t="s">
        <v>111</v>
      </c>
      <c r="H145" s="16" t="s">
        <v>8</v>
      </c>
      <c r="I145" s="16" t="s">
        <v>18</v>
      </c>
      <c r="J145" s="15" t="s">
        <v>270</v>
      </c>
      <c r="K145" s="16"/>
      <c r="L145" s="16" t="s">
        <v>464</v>
      </c>
      <c r="M145" s="16"/>
      <c r="N145" s="16"/>
      <c r="O145" s="16"/>
      <c r="P145" s="16"/>
      <c r="Q145" s="16" t="s">
        <v>147</v>
      </c>
    </row>
    <row r="146" spans="1:17" ht="30" x14ac:dyDescent="0.25">
      <c r="A146" s="18">
        <v>136</v>
      </c>
      <c r="B146" s="14">
        <v>598908</v>
      </c>
      <c r="C146" s="68" t="s">
        <v>556</v>
      </c>
      <c r="D146" s="15" t="s">
        <v>348</v>
      </c>
      <c r="E146" s="15" t="s">
        <v>81</v>
      </c>
      <c r="F146" s="15" t="s">
        <v>353</v>
      </c>
      <c r="G146" s="15" t="s">
        <v>111</v>
      </c>
      <c r="H146" s="16" t="s">
        <v>8</v>
      </c>
      <c r="I146" s="16" t="s">
        <v>18</v>
      </c>
      <c r="J146" s="15" t="s">
        <v>378</v>
      </c>
      <c r="K146" s="16"/>
      <c r="L146" s="16"/>
      <c r="M146" s="16" t="s">
        <v>105</v>
      </c>
      <c r="N146" s="16"/>
      <c r="O146" s="16"/>
      <c r="P146" s="16"/>
      <c r="Q146" s="16" t="s">
        <v>160</v>
      </c>
    </row>
    <row r="147" spans="1:17" ht="30" x14ac:dyDescent="0.25">
      <c r="A147" s="18">
        <v>137</v>
      </c>
      <c r="B147" s="14">
        <v>598909</v>
      </c>
      <c r="C147" s="68" t="s">
        <v>556</v>
      </c>
      <c r="D147" s="15" t="s">
        <v>348</v>
      </c>
      <c r="E147" s="15" t="s">
        <v>81</v>
      </c>
      <c r="F147" s="15" t="s">
        <v>557</v>
      </c>
      <c r="G147" s="15" t="s">
        <v>558</v>
      </c>
      <c r="H147" s="16" t="s">
        <v>8</v>
      </c>
      <c r="I147" s="16" t="s">
        <v>18</v>
      </c>
      <c r="J147" s="15" t="s">
        <v>117</v>
      </c>
      <c r="K147" s="16"/>
      <c r="L147" s="16"/>
      <c r="M147" s="16" t="s">
        <v>99</v>
      </c>
      <c r="N147" s="16"/>
      <c r="O147" s="16"/>
      <c r="P147" s="16"/>
      <c r="Q147" s="16" t="s">
        <v>149</v>
      </c>
    </row>
    <row r="148" spans="1:17" ht="30" x14ac:dyDescent="0.25">
      <c r="A148" s="18">
        <v>138</v>
      </c>
      <c r="B148" s="14">
        <v>598910</v>
      </c>
      <c r="C148" s="68" t="s">
        <v>559</v>
      </c>
      <c r="D148" s="15" t="s">
        <v>560</v>
      </c>
      <c r="E148" s="15" t="s">
        <v>81</v>
      </c>
      <c r="F148" s="15" t="s">
        <v>561</v>
      </c>
      <c r="G148" s="15" t="s">
        <v>111</v>
      </c>
      <c r="H148" s="16" t="s">
        <v>8</v>
      </c>
      <c r="I148" s="16" t="s">
        <v>18</v>
      </c>
      <c r="J148" s="15" t="s">
        <v>270</v>
      </c>
      <c r="K148" s="16"/>
      <c r="L148" s="16"/>
      <c r="M148" s="16" t="s">
        <v>317</v>
      </c>
      <c r="N148" s="16"/>
      <c r="O148" s="16"/>
      <c r="P148" s="16"/>
      <c r="Q148" s="16" t="s">
        <v>147</v>
      </c>
    </row>
    <row r="149" spans="1:17" ht="30" x14ac:dyDescent="0.25">
      <c r="A149" s="18">
        <v>139</v>
      </c>
      <c r="B149" s="14">
        <v>598911</v>
      </c>
      <c r="C149" s="68" t="s">
        <v>562</v>
      </c>
      <c r="D149" s="15" t="s">
        <v>563</v>
      </c>
      <c r="E149" s="15" t="s">
        <v>81</v>
      </c>
      <c r="F149" s="15" t="s">
        <v>135</v>
      </c>
      <c r="G149" s="15" t="s">
        <v>111</v>
      </c>
      <c r="H149" s="16" t="s">
        <v>7</v>
      </c>
      <c r="I149" s="16" t="s">
        <v>19</v>
      </c>
      <c r="J149" s="15" t="s">
        <v>112</v>
      </c>
      <c r="K149" s="16"/>
      <c r="L149" s="16"/>
      <c r="M149" s="16"/>
      <c r="N149" s="16" t="s">
        <v>224</v>
      </c>
      <c r="O149" s="16"/>
      <c r="P149" s="16"/>
      <c r="Q149" s="16" t="s">
        <v>147</v>
      </c>
    </row>
    <row r="150" spans="1:17" ht="30" x14ac:dyDescent="0.25">
      <c r="A150" s="18">
        <v>140</v>
      </c>
      <c r="B150" s="14">
        <v>598912</v>
      </c>
      <c r="C150" s="68" t="s">
        <v>564</v>
      </c>
      <c r="D150" s="15" t="s">
        <v>565</v>
      </c>
      <c r="E150" s="15" t="s">
        <v>81</v>
      </c>
      <c r="F150" s="15" t="s">
        <v>116</v>
      </c>
      <c r="G150" s="15" t="s">
        <v>111</v>
      </c>
      <c r="H150" s="16" t="s">
        <v>8</v>
      </c>
      <c r="I150" s="16" t="s">
        <v>18</v>
      </c>
      <c r="J150" s="15" t="s">
        <v>566</v>
      </c>
      <c r="K150" s="16"/>
      <c r="L150" s="16"/>
      <c r="M150" s="16" t="s">
        <v>317</v>
      </c>
      <c r="N150" s="16"/>
      <c r="O150" s="16"/>
      <c r="P150" s="16"/>
      <c r="Q150" s="16" t="s">
        <v>160</v>
      </c>
    </row>
    <row r="151" spans="1:17" ht="30" x14ac:dyDescent="0.25">
      <c r="A151" s="18">
        <v>141</v>
      </c>
      <c r="B151" s="14">
        <v>598913</v>
      </c>
      <c r="C151" s="68" t="s">
        <v>567</v>
      </c>
      <c r="D151" s="15" t="s">
        <v>339</v>
      </c>
      <c r="E151" s="15" t="s">
        <v>81</v>
      </c>
      <c r="F151" s="15" t="s">
        <v>244</v>
      </c>
      <c r="G151" s="15" t="s">
        <v>568</v>
      </c>
      <c r="H151" s="16" t="s">
        <v>8</v>
      </c>
      <c r="I151" s="16" t="s">
        <v>18</v>
      </c>
      <c r="J151" s="15" t="s">
        <v>127</v>
      </c>
      <c r="K151" s="16"/>
      <c r="L151" s="16"/>
      <c r="M151" s="16" t="s">
        <v>97</v>
      </c>
      <c r="N151" s="16"/>
      <c r="O151" s="16"/>
      <c r="P151" s="16"/>
      <c r="Q151" s="16" t="s">
        <v>508</v>
      </c>
    </row>
    <row r="152" spans="1:17" ht="30" x14ac:dyDescent="0.25">
      <c r="A152" s="18">
        <v>142</v>
      </c>
      <c r="B152" s="14">
        <v>598914</v>
      </c>
      <c r="C152" s="68" t="s">
        <v>496</v>
      </c>
      <c r="D152" s="15" t="s">
        <v>96</v>
      </c>
      <c r="E152" s="15" t="s">
        <v>81</v>
      </c>
      <c r="F152" s="15" t="s">
        <v>569</v>
      </c>
      <c r="G152" s="15" t="s">
        <v>111</v>
      </c>
      <c r="H152" s="16" t="s">
        <v>8</v>
      </c>
      <c r="I152" s="16" t="s">
        <v>18</v>
      </c>
      <c r="J152" s="15" t="s">
        <v>114</v>
      </c>
      <c r="K152" s="16"/>
      <c r="L152" s="16"/>
      <c r="M152" s="16" t="s">
        <v>99</v>
      </c>
      <c r="N152" s="16"/>
      <c r="O152" s="16"/>
      <c r="P152" s="16"/>
      <c r="Q152" s="16" t="s">
        <v>147</v>
      </c>
    </row>
    <row r="153" spans="1:17" ht="30" x14ac:dyDescent="0.25">
      <c r="A153" s="18">
        <v>143</v>
      </c>
      <c r="B153" s="14">
        <v>598915</v>
      </c>
      <c r="C153" s="68" t="s">
        <v>570</v>
      </c>
      <c r="D153" s="15" t="s">
        <v>466</v>
      </c>
      <c r="E153" s="15" t="s">
        <v>81</v>
      </c>
      <c r="F153" s="15" t="s">
        <v>571</v>
      </c>
      <c r="G153" s="15" t="s">
        <v>111</v>
      </c>
      <c r="H153" s="16" t="s">
        <v>8</v>
      </c>
      <c r="I153" s="16" t="s">
        <v>19</v>
      </c>
      <c r="J153" s="15" t="s">
        <v>566</v>
      </c>
      <c r="K153" s="16"/>
      <c r="L153" s="16"/>
      <c r="M153" s="16" t="s">
        <v>119</v>
      </c>
      <c r="N153" s="16"/>
      <c r="O153" s="16"/>
      <c r="P153" s="16"/>
      <c r="Q153" s="16" t="s">
        <v>185</v>
      </c>
    </row>
    <row r="154" spans="1:17" ht="30" x14ac:dyDescent="0.25">
      <c r="A154" s="18">
        <v>144</v>
      </c>
      <c r="B154" s="14">
        <v>598916</v>
      </c>
      <c r="C154" s="68" t="s">
        <v>572</v>
      </c>
      <c r="D154" s="15" t="s">
        <v>573</v>
      </c>
      <c r="E154" s="15" t="s">
        <v>81</v>
      </c>
      <c r="F154" s="15" t="s">
        <v>574</v>
      </c>
      <c r="G154" s="15" t="s">
        <v>111</v>
      </c>
      <c r="H154" s="16" t="s">
        <v>8</v>
      </c>
      <c r="I154" s="16" t="s">
        <v>18</v>
      </c>
      <c r="J154" s="15" t="s">
        <v>575</v>
      </c>
      <c r="K154" s="16"/>
      <c r="L154" s="16"/>
      <c r="M154" s="16" t="s">
        <v>132</v>
      </c>
      <c r="N154" s="16"/>
      <c r="O154" s="16"/>
      <c r="P154" s="16"/>
      <c r="Q154" s="16" t="s">
        <v>508</v>
      </c>
    </row>
    <row r="155" spans="1:17" ht="30" x14ac:dyDescent="0.25">
      <c r="A155" s="18">
        <v>145</v>
      </c>
      <c r="B155" s="14">
        <v>598917</v>
      </c>
      <c r="C155" s="68" t="s">
        <v>576</v>
      </c>
      <c r="D155" s="15" t="s">
        <v>339</v>
      </c>
      <c r="E155" s="15" t="s">
        <v>81</v>
      </c>
      <c r="F155" s="15" t="s">
        <v>577</v>
      </c>
      <c r="G155" s="15" t="s">
        <v>111</v>
      </c>
      <c r="H155" s="16" t="s">
        <v>7</v>
      </c>
      <c r="I155" s="16" t="s">
        <v>19</v>
      </c>
      <c r="J155" s="15" t="s">
        <v>104</v>
      </c>
      <c r="K155" s="16"/>
      <c r="L155" s="16"/>
      <c r="M155" s="16"/>
      <c r="N155" s="16"/>
      <c r="O155" s="16"/>
      <c r="P155" s="16" t="s">
        <v>118</v>
      </c>
      <c r="Q155" s="16" t="s">
        <v>146</v>
      </c>
    </row>
    <row r="156" spans="1:17" ht="30" x14ac:dyDescent="0.25">
      <c r="A156" s="18">
        <v>146</v>
      </c>
      <c r="B156" s="14">
        <v>598918</v>
      </c>
      <c r="C156" s="68" t="s">
        <v>578</v>
      </c>
      <c r="D156" s="15" t="s">
        <v>339</v>
      </c>
      <c r="E156" s="15" t="s">
        <v>81</v>
      </c>
      <c r="F156" s="15" t="s">
        <v>579</v>
      </c>
      <c r="G156" s="15" t="s">
        <v>111</v>
      </c>
      <c r="H156" s="16" t="s">
        <v>8</v>
      </c>
      <c r="I156" s="16" t="s">
        <v>18</v>
      </c>
      <c r="J156" s="15" t="s">
        <v>117</v>
      </c>
      <c r="K156" s="16"/>
      <c r="L156" s="16"/>
      <c r="M156" s="16" t="s">
        <v>478</v>
      </c>
      <c r="N156" s="16"/>
      <c r="O156" s="16"/>
      <c r="P156" s="16"/>
      <c r="Q156" s="16" t="s">
        <v>146</v>
      </c>
    </row>
    <row r="157" spans="1:17" ht="30" x14ac:dyDescent="0.25">
      <c r="A157" s="18">
        <v>147</v>
      </c>
      <c r="B157" s="14">
        <v>598919</v>
      </c>
      <c r="C157" s="68" t="s">
        <v>576</v>
      </c>
      <c r="D157" s="15" t="s">
        <v>339</v>
      </c>
      <c r="E157" s="15" t="s">
        <v>81</v>
      </c>
      <c r="F157" s="15" t="s">
        <v>278</v>
      </c>
      <c r="G157" s="15" t="s">
        <v>111</v>
      </c>
      <c r="H157" s="16" t="s">
        <v>8</v>
      </c>
      <c r="I157" s="16" t="s">
        <v>18</v>
      </c>
      <c r="J157" s="15" t="s">
        <v>127</v>
      </c>
      <c r="K157" s="16"/>
      <c r="L157" s="16"/>
      <c r="M157" s="16" t="s">
        <v>97</v>
      </c>
      <c r="N157" s="16"/>
      <c r="O157" s="16"/>
      <c r="P157" s="16"/>
      <c r="Q157" s="16" t="s">
        <v>146</v>
      </c>
    </row>
    <row r="158" spans="1:17" ht="30" x14ac:dyDescent="0.25">
      <c r="A158" s="18">
        <v>148</v>
      </c>
      <c r="B158" s="14">
        <v>598920</v>
      </c>
      <c r="C158" s="68" t="s">
        <v>576</v>
      </c>
      <c r="D158" s="15" t="s">
        <v>339</v>
      </c>
      <c r="E158" s="15" t="s">
        <v>81</v>
      </c>
      <c r="F158" s="15" t="s">
        <v>580</v>
      </c>
      <c r="G158" s="15" t="s">
        <v>111</v>
      </c>
      <c r="H158" s="16" t="s">
        <v>8</v>
      </c>
      <c r="I158" s="16" t="s">
        <v>18</v>
      </c>
      <c r="J158" s="15" t="s">
        <v>127</v>
      </c>
      <c r="K158" s="16"/>
      <c r="L158" s="16"/>
      <c r="M158" s="16" t="s">
        <v>154</v>
      </c>
      <c r="N158" s="16"/>
      <c r="O158" s="16"/>
      <c r="P158" s="16"/>
      <c r="Q158" s="16" t="s">
        <v>146</v>
      </c>
    </row>
    <row r="159" spans="1:17" ht="30" x14ac:dyDescent="0.25">
      <c r="A159" s="18">
        <v>149</v>
      </c>
      <c r="B159" s="14">
        <v>598921</v>
      </c>
      <c r="C159" s="68" t="s">
        <v>576</v>
      </c>
      <c r="D159" s="15" t="s">
        <v>339</v>
      </c>
      <c r="E159" s="15" t="s">
        <v>81</v>
      </c>
      <c r="F159" s="15" t="s">
        <v>136</v>
      </c>
      <c r="G159" s="15" t="s">
        <v>581</v>
      </c>
      <c r="H159" s="16" t="s">
        <v>8</v>
      </c>
      <c r="I159" s="16" t="s">
        <v>19</v>
      </c>
      <c r="J159" s="15" t="s">
        <v>112</v>
      </c>
      <c r="K159" s="16"/>
      <c r="L159" s="16"/>
      <c r="M159" s="16" t="s">
        <v>186</v>
      </c>
      <c r="N159" s="16"/>
      <c r="O159" s="16"/>
      <c r="P159" s="16"/>
      <c r="Q159" s="16" t="s">
        <v>146</v>
      </c>
    </row>
    <row r="160" spans="1:17" ht="30" x14ac:dyDescent="0.25">
      <c r="A160" s="18">
        <v>150</v>
      </c>
      <c r="B160" s="14">
        <v>598922</v>
      </c>
      <c r="C160" s="68" t="s">
        <v>576</v>
      </c>
      <c r="D160" s="15" t="s">
        <v>339</v>
      </c>
      <c r="E160" s="15" t="s">
        <v>81</v>
      </c>
      <c r="F160" s="15" t="s">
        <v>582</v>
      </c>
      <c r="G160" s="15" t="s">
        <v>111</v>
      </c>
      <c r="H160" s="16" t="s">
        <v>8</v>
      </c>
      <c r="I160" s="16" t="s">
        <v>19</v>
      </c>
      <c r="J160" s="15" t="s">
        <v>112</v>
      </c>
      <c r="K160" s="16"/>
      <c r="L160" s="16"/>
      <c r="M160" s="16" t="s">
        <v>105</v>
      </c>
      <c r="N160" s="16"/>
      <c r="O160" s="16"/>
      <c r="P160" s="16"/>
      <c r="Q160" s="16" t="s">
        <v>146</v>
      </c>
    </row>
    <row r="161" spans="1:17" ht="30" x14ac:dyDescent="0.25">
      <c r="A161" s="18">
        <v>151</v>
      </c>
      <c r="B161" s="14">
        <v>598923</v>
      </c>
      <c r="C161" s="68" t="s">
        <v>576</v>
      </c>
      <c r="D161" s="15" t="s">
        <v>339</v>
      </c>
      <c r="E161" s="15" t="s">
        <v>81</v>
      </c>
      <c r="F161" s="15" t="s">
        <v>583</v>
      </c>
      <c r="G161" s="15" t="s">
        <v>111</v>
      </c>
      <c r="H161" s="16" t="s">
        <v>8</v>
      </c>
      <c r="I161" s="16" t="s">
        <v>19</v>
      </c>
      <c r="J161" s="15" t="s">
        <v>114</v>
      </c>
      <c r="K161" s="16"/>
      <c r="L161" s="16"/>
      <c r="M161" s="16" t="s">
        <v>186</v>
      </c>
      <c r="N161" s="16"/>
      <c r="O161" s="16"/>
      <c r="P161" s="16"/>
      <c r="Q161" s="16" t="s">
        <v>146</v>
      </c>
    </row>
    <row r="162" spans="1:17" ht="30" x14ac:dyDescent="0.25">
      <c r="A162" s="18">
        <v>152</v>
      </c>
      <c r="B162" s="14">
        <v>598924</v>
      </c>
      <c r="C162" s="68" t="s">
        <v>429</v>
      </c>
      <c r="D162" s="15" t="s">
        <v>339</v>
      </c>
      <c r="E162" s="15" t="s">
        <v>81</v>
      </c>
      <c r="F162" s="15" t="s">
        <v>500</v>
      </c>
      <c r="G162" s="15" t="s">
        <v>111</v>
      </c>
      <c r="H162" s="16" t="s">
        <v>7</v>
      </c>
      <c r="I162" s="16" t="s">
        <v>19</v>
      </c>
      <c r="J162" s="15" t="s">
        <v>104</v>
      </c>
      <c r="K162" s="16"/>
      <c r="L162" s="16"/>
      <c r="M162" s="16"/>
      <c r="N162" s="16"/>
      <c r="O162" s="16"/>
      <c r="P162" s="16" t="s">
        <v>132</v>
      </c>
      <c r="Q162" s="16" t="s">
        <v>146</v>
      </c>
    </row>
    <row r="163" spans="1:17" ht="30" x14ac:dyDescent="0.25">
      <c r="A163" s="18">
        <v>153</v>
      </c>
      <c r="B163" s="14">
        <v>598925</v>
      </c>
      <c r="C163" s="68" t="s">
        <v>570</v>
      </c>
      <c r="D163" s="15" t="s">
        <v>466</v>
      </c>
      <c r="E163" s="15" t="s">
        <v>81</v>
      </c>
      <c r="F163" s="15" t="s">
        <v>197</v>
      </c>
      <c r="G163" s="15" t="s">
        <v>111</v>
      </c>
      <c r="H163" s="16" t="s">
        <v>8</v>
      </c>
      <c r="I163" s="16" t="s">
        <v>19</v>
      </c>
      <c r="J163" s="15" t="s">
        <v>584</v>
      </c>
      <c r="K163" s="16"/>
      <c r="L163" s="16"/>
      <c r="M163" s="16" t="s">
        <v>154</v>
      </c>
      <c r="N163" s="16"/>
      <c r="O163" s="16"/>
      <c r="P163" s="16"/>
      <c r="Q163" s="16" t="s">
        <v>155</v>
      </c>
    </row>
    <row r="164" spans="1:17" ht="30" x14ac:dyDescent="0.25">
      <c r="A164" s="18">
        <v>154</v>
      </c>
      <c r="B164" s="14">
        <v>598926</v>
      </c>
      <c r="C164" s="68" t="s">
        <v>570</v>
      </c>
      <c r="D164" s="15" t="s">
        <v>466</v>
      </c>
      <c r="E164" s="15" t="s">
        <v>81</v>
      </c>
      <c r="F164" s="15" t="s">
        <v>585</v>
      </c>
      <c r="G164" s="15" t="s">
        <v>111</v>
      </c>
      <c r="H164" s="16" t="s">
        <v>8</v>
      </c>
      <c r="I164" s="16" t="s">
        <v>19</v>
      </c>
      <c r="J164" s="15" t="s">
        <v>566</v>
      </c>
      <c r="K164" s="16"/>
      <c r="L164" s="16"/>
      <c r="M164" s="16" t="s">
        <v>99</v>
      </c>
      <c r="N164" s="16"/>
      <c r="O164" s="16"/>
      <c r="P164" s="16"/>
      <c r="Q164" s="16" t="s">
        <v>149</v>
      </c>
    </row>
    <row r="165" spans="1:17" ht="30" x14ac:dyDescent="0.25">
      <c r="A165" s="18">
        <v>155</v>
      </c>
      <c r="B165" s="14">
        <v>598927</v>
      </c>
      <c r="C165" s="68" t="s">
        <v>570</v>
      </c>
      <c r="D165" s="15" t="s">
        <v>466</v>
      </c>
      <c r="E165" s="15" t="s">
        <v>81</v>
      </c>
      <c r="F165" s="15" t="s">
        <v>586</v>
      </c>
      <c r="G165" s="15" t="s">
        <v>111</v>
      </c>
      <c r="H165" s="16" t="s">
        <v>8</v>
      </c>
      <c r="I165" s="16" t="s">
        <v>19</v>
      </c>
      <c r="J165" s="15" t="s">
        <v>127</v>
      </c>
      <c r="K165" s="16"/>
      <c r="L165" s="16"/>
      <c r="M165" s="16" t="s">
        <v>99</v>
      </c>
      <c r="N165" s="16"/>
      <c r="O165" s="16"/>
      <c r="P165" s="16"/>
      <c r="Q165" s="16" t="s">
        <v>149</v>
      </c>
    </row>
    <row r="166" spans="1:17" ht="30" x14ac:dyDescent="0.25">
      <c r="A166" s="18">
        <v>156</v>
      </c>
      <c r="B166" s="14">
        <v>598928</v>
      </c>
      <c r="C166" s="68" t="s">
        <v>552</v>
      </c>
      <c r="D166" s="15" t="s">
        <v>96</v>
      </c>
      <c r="E166" s="15" t="s">
        <v>81</v>
      </c>
      <c r="F166" s="15" t="s">
        <v>230</v>
      </c>
      <c r="G166" s="15" t="s">
        <v>111</v>
      </c>
      <c r="H166" s="16" t="s">
        <v>7</v>
      </c>
      <c r="I166" s="16" t="s">
        <v>18</v>
      </c>
      <c r="J166" s="15" t="s">
        <v>180</v>
      </c>
      <c r="K166" s="16"/>
      <c r="L166" s="16"/>
      <c r="M166" s="16"/>
      <c r="N166" s="16"/>
      <c r="O166" s="16"/>
      <c r="P166" s="16" t="s">
        <v>99</v>
      </c>
      <c r="Q166" s="16" t="s">
        <v>508</v>
      </c>
    </row>
    <row r="167" spans="1:17" ht="30" x14ac:dyDescent="0.25">
      <c r="A167" s="18">
        <v>157</v>
      </c>
      <c r="B167" s="14">
        <v>598929</v>
      </c>
      <c r="C167" s="68" t="s">
        <v>552</v>
      </c>
      <c r="D167" s="15" t="s">
        <v>96</v>
      </c>
      <c r="E167" s="15" t="s">
        <v>81</v>
      </c>
      <c r="F167" s="15" t="s">
        <v>587</v>
      </c>
      <c r="G167" s="15" t="s">
        <v>190</v>
      </c>
      <c r="H167" s="16" t="s">
        <v>8</v>
      </c>
      <c r="I167" s="16" t="s">
        <v>19</v>
      </c>
      <c r="J167" s="15" t="s">
        <v>114</v>
      </c>
      <c r="K167" s="16"/>
      <c r="L167" s="16"/>
      <c r="M167" s="16" t="s">
        <v>105</v>
      </c>
      <c r="N167" s="16"/>
      <c r="O167" s="16"/>
      <c r="P167" s="16"/>
      <c r="Q167" s="16" t="s">
        <v>508</v>
      </c>
    </row>
    <row r="168" spans="1:17" ht="30" x14ac:dyDescent="0.25">
      <c r="A168" s="18">
        <v>158</v>
      </c>
      <c r="B168" s="14">
        <v>598930</v>
      </c>
      <c r="C168" s="68" t="s">
        <v>552</v>
      </c>
      <c r="D168" s="15" t="s">
        <v>96</v>
      </c>
      <c r="E168" s="15" t="s">
        <v>81</v>
      </c>
      <c r="F168" s="15" t="s">
        <v>394</v>
      </c>
      <c r="G168" s="15" t="s">
        <v>111</v>
      </c>
      <c r="H168" s="16" t="s">
        <v>8</v>
      </c>
      <c r="I168" s="16" t="s">
        <v>19</v>
      </c>
      <c r="J168" s="15" t="s">
        <v>170</v>
      </c>
      <c r="K168" s="16"/>
      <c r="L168" s="16"/>
      <c r="M168" s="16" t="s">
        <v>119</v>
      </c>
      <c r="N168" s="16"/>
      <c r="O168" s="16"/>
      <c r="P168" s="16"/>
      <c r="Q168" s="16" t="s">
        <v>508</v>
      </c>
    </row>
    <row r="169" spans="1:17" ht="30" x14ac:dyDescent="0.25">
      <c r="A169" s="18">
        <v>159</v>
      </c>
      <c r="B169" s="14">
        <v>598931</v>
      </c>
      <c r="C169" s="68" t="s">
        <v>588</v>
      </c>
      <c r="D169" s="15" t="s">
        <v>96</v>
      </c>
      <c r="E169" s="15" t="s">
        <v>81</v>
      </c>
      <c r="F169" s="15" t="s">
        <v>153</v>
      </c>
      <c r="G169" s="15" t="s">
        <v>111</v>
      </c>
      <c r="H169" s="16" t="s">
        <v>7</v>
      </c>
      <c r="I169" s="16" t="s">
        <v>19</v>
      </c>
      <c r="J169" s="15" t="s">
        <v>549</v>
      </c>
      <c r="K169" s="16"/>
      <c r="L169" s="16"/>
      <c r="M169" s="16"/>
      <c r="N169" s="16" t="s">
        <v>337</v>
      </c>
      <c r="O169" s="16"/>
      <c r="P169" s="16"/>
      <c r="Q169" s="16" t="s">
        <v>147</v>
      </c>
    </row>
    <row r="170" spans="1:17" ht="30" x14ac:dyDescent="0.25">
      <c r="A170" s="18">
        <v>160</v>
      </c>
      <c r="B170" s="14">
        <v>598932</v>
      </c>
      <c r="C170" s="68" t="s">
        <v>588</v>
      </c>
      <c r="D170" s="15" t="s">
        <v>96</v>
      </c>
      <c r="E170" s="15" t="s">
        <v>81</v>
      </c>
      <c r="F170" s="15" t="s">
        <v>230</v>
      </c>
      <c r="G170" s="15" t="s">
        <v>111</v>
      </c>
      <c r="H170" s="16" t="s">
        <v>7</v>
      </c>
      <c r="I170" s="16" t="s">
        <v>19</v>
      </c>
      <c r="J170" s="15" t="s">
        <v>589</v>
      </c>
      <c r="K170" s="16"/>
      <c r="L170" s="16"/>
      <c r="M170" s="16"/>
      <c r="N170" s="16" t="s">
        <v>337</v>
      </c>
      <c r="O170" s="16"/>
      <c r="P170" s="16"/>
      <c r="Q170" s="16" t="s">
        <v>147</v>
      </c>
    </row>
    <row r="171" spans="1:17" ht="30" x14ac:dyDescent="0.25">
      <c r="A171" s="18">
        <v>161</v>
      </c>
      <c r="B171" s="14">
        <v>598933</v>
      </c>
      <c r="C171" s="68" t="s">
        <v>590</v>
      </c>
      <c r="D171" s="15" t="s">
        <v>96</v>
      </c>
      <c r="E171" s="15" t="s">
        <v>81</v>
      </c>
      <c r="F171" s="15" t="s">
        <v>591</v>
      </c>
      <c r="G171" s="15" t="s">
        <v>486</v>
      </c>
      <c r="H171" s="16" t="s">
        <v>8</v>
      </c>
      <c r="I171" s="16" t="s">
        <v>18</v>
      </c>
      <c r="J171" s="15" t="s">
        <v>127</v>
      </c>
      <c r="K171" s="16"/>
      <c r="L171" s="16"/>
      <c r="M171" s="16" t="s">
        <v>118</v>
      </c>
      <c r="N171" s="16"/>
      <c r="O171" s="16"/>
      <c r="P171" s="16"/>
      <c r="Q171" s="16" t="s">
        <v>508</v>
      </c>
    </row>
    <row r="172" spans="1:17" ht="30" x14ac:dyDescent="0.25">
      <c r="A172" s="18">
        <v>162</v>
      </c>
      <c r="B172" s="14">
        <v>598934</v>
      </c>
      <c r="C172" s="68" t="s">
        <v>592</v>
      </c>
      <c r="D172" s="15" t="s">
        <v>96</v>
      </c>
      <c r="E172" s="15" t="s">
        <v>81</v>
      </c>
      <c r="F172" s="15" t="s">
        <v>593</v>
      </c>
      <c r="G172" s="15" t="s">
        <v>111</v>
      </c>
      <c r="H172" s="16" t="s">
        <v>8</v>
      </c>
      <c r="I172" s="16" t="s">
        <v>19</v>
      </c>
      <c r="J172" s="15" t="s">
        <v>96</v>
      </c>
      <c r="K172" s="16" t="s">
        <v>337</v>
      </c>
      <c r="L172" s="16"/>
      <c r="M172" s="16"/>
      <c r="N172" s="16"/>
      <c r="O172" s="16"/>
      <c r="P172" s="16"/>
      <c r="Q172" s="16" t="s">
        <v>147</v>
      </c>
    </row>
    <row r="173" spans="1:17" ht="30" x14ac:dyDescent="0.25">
      <c r="A173" s="18">
        <v>163</v>
      </c>
      <c r="B173" s="14">
        <v>598935</v>
      </c>
      <c r="C173" s="68" t="s">
        <v>592</v>
      </c>
      <c r="D173" s="15" t="s">
        <v>96</v>
      </c>
      <c r="E173" s="15" t="s">
        <v>81</v>
      </c>
      <c r="F173" s="15" t="s">
        <v>594</v>
      </c>
      <c r="G173" s="15" t="s">
        <v>111</v>
      </c>
      <c r="H173" s="16" t="s">
        <v>7</v>
      </c>
      <c r="I173" s="16" t="s">
        <v>19</v>
      </c>
      <c r="J173" s="15" t="s">
        <v>112</v>
      </c>
      <c r="K173" s="16"/>
      <c r="L173" s="16"/>
      <c r="M173" s="16"/>
      <c r="N173" s="16" t="s">
        <v>224</v>
      </c>
      <c r="O173" s="16"/>
      <c r="P173" s="16"/>
      <c r="Q173" s="16" t="s">
        <v>147</v>
      </c>
    </row>
    <row r="174" spans="1:17" ht="30" x14ac:dyDescent="0.25">
      <c r="A174" s="18">
        <v>164</v>
      </c>
      <c r="B174" s="14">
        <v>598936</v>
      </c>
      <c r="C174" s="68" t="s">
        <v>570</v>
      </c>
      <c r="D174" s="15" t="s">
        <v>466</v>
      </c>
      <c r="E174" s="15" t="s">
        <v>81</v>
      </c>
      <c r="F174" s="15" t="s">
        <v>595</v>
      </c>
      <c r="G174" s="15" t="s">
        <v>111</v>
      </c>
      <c r="H174" s="16" t="s">
        <v>8</v>
      </c>
      <c r="I174" s="16" t="s">
        <v>19</v>
      </c>
      <c r="J174" s="15" t="s">
        <v>127</v>
      </c>
      <c r="K174" s="16"/>
      <c r="L174" s="16"/>
      <c r="M174" s="16" t="s">
        <v>99</v>
      </c>
      <c r="N174" s="16"/>
      <c r="O174" s="16"/>
      <c r="P174" s="16"/>
      <c r="Q174" s="16" t="s">
        <v>149</v>
      </c>
    </row>
    <row r="175" spans="1:17" ht="30" x14ac:dyDescent="0.25">
      <c r="A175" s="18">
        <v>165</v>
      </c>
      <c r="B175" s="14">
        <v>598937</v>
      </c>
      <c r="C175" s="68" t="s">
        <v>570</v>
      </c>
      <c r="D175" s="15" t="s">
        <v>466</v>
      </c>
      <c r="E175" s="15" t="s">
        <v>81</v>
      </c>
      <c r="F175" s="15" t="s">
        <v>596</v>
      </c>
      <c r="G175" s="15" t="s">
        <v>111</v>
      </c>
      <c r="H175" s="16" t="s">
        <v>8</v>
      </c>
      <c r="I175" s="16" t="s">
        <v>19</v>
      </c>
      <c r="J175" s="15" t="s">
        <v>247</v>
      </c>
      <c r="K175" s="16"/>
      <c r="L175" s="16"/>
      <c r="M175" s="16" t="s">
        <v>99</v>
      </c>
      <c r="N175" s="16"/>
      <c r="O175" s="16"/>
      <c r="P175" s="16"/>
      <c r="Q175" s="16" t="s">
        <v>149</v>
      </c>
    </row>
    <row r="176" spans="1:17" ht="30" x14ac:dyDescent="0.25">
      <c r="A176" s="18">
        <v>166</v>
      </c>
      <c r="B176" s="14">
        <v>598938</v>
      </c>
      <c r="C176" s="68" t="s">
        <v>597</v>
      </c>
      <c r="D176" s="15" t="s">
        <v>466</v>
      </c>
      <c r="E176" s="15" t="s">
        <v>81</v>
      </c>
      <c r="F176" s="15" t="s">
        <v>598</v>
      </c>
      <c r="G176" s="15" t="s">
        <v>152</v>
      </c>
      <c r="H176" s="16" t="s">
        <v>8</v>
      </c>
      <c r="I176" s="16" t="s">
        <v>18</v>
      </c>
      <c r="J176" s="15" t="s">
        <v>180</v>
      </c>
      <c r="K176" s="16"/>
      <c r="L176" s="16"/>
      <c r="M176" s="16" t="s">
        <v>105</v>
      </c>
      <c r="N176" s="16"/>
      <c r="O176" s="16"/>
      <c r="P176" s="16"/>
      <c r="Q176" s="16" t="s">
        <v>160</v>
      </c>
    </row>
    <row r="177" spans="1:17" ht="30" x14ac:dyDescent="0.25">
      <c r="A177" s="18">
        <v>167</v>
      </c>
      <c r="B177" s="14">
        <v>598939</v>
      </c>
      <c r="C177" s="68" t="s">
        <v>429</v>
      </c>
      <c r="D177" s="15" t="s">
        <v>339</v>
      </c>
      <c r="E177" s="15" t="s">
        <v>81</v>
      </c>
      <c r="F177" s="15" t="s">
        <v>599</v>
      </c>
      <c r="G177" s="15" t="s">
        <v>111</v>
      </c>
      <c r="H177" s="16" t="s">
        <v>7</v>
      </c>
      <c r="I177" s="16" t="s">
        <v>19</v>
      </c>
      <c r="J177" s="15" t="s">
        <v>114</v>
      </c>
      <c r="K177" s="16"/>
      <c r="L177" s="16"/>
      <c r="M177" s="16"/>
      <c r="N177" s="16" t="s">
        <v>264</v>
      </c>
      <c r="O177" s="16"/>
      <c r="P177" s="16"/>
      <c r="Q177" s="16" t="s">
        <v>147</v>
      </c>
    </row>
    <row r="178" spans="1:17" ht="30" x14ac:dyDescent="0.25">
      <c r="A178" s="18">
        <v>168</v>
      </c>
      <c r="B178" s="14">
        <v>598940</v>
      </c>
      <c r="C178" s="68" t="s">
        <v>600</v>
      </c>
      <c r="D178" s="15" t="s">
        <v>339</v>
      </c>
      <c r="E178" s="15" t="s">
        <v>81</v>
      </c>
      <c r="F178" s="15" t="s">
        <v>601</v>
      </c>
      <c r="G178" s="15" t="s">
        <v>111</v>
      </c>
      <c r="H178" s="16" t="s">
        <v>8</v>
      </c>
      <c r="I178" s="16" t="s">
        <v>18</v>
      </c>
      <c r="J178" s="15" t="s">
        <v>104</v>
      </c>
      <c r="K178" s="16"/>
      <c r="L178" s="16"/>
      <c r="M178" s="16" t="s">
        <v>99</v>
      </c>
      <c r="N178" s="16"/>
      <c r="O178" s="16"/>
      <c r="P178" s="16"/>
      <c r="Q178" s="16" t="s">
        <v>146</v>
      </c>
    </row>
    <row r="179" spans="1:17" ht="30" x14ac:dyDescent="0.25">
      <c r="A179" s="18">
        <v>169</v>
      </c>
      <c r="B179" s="14">
        <v>598941</v>
      </c>
      <c r="C179" s="68" t="s">
        <v>602</v>
      </c>
      <c r="D179" s="15" t="s">
        <v>96</v>
      </c>
      <c r="E179" s="15" t="s">
        <v>81</v>
      </c>
      <c r="F179" s="15" t="s">
        <v>603</v>
      </c>
      <c r="G179" s="15" t="s">
        <v>111</v>
      </c>
      <c r="H179" s="16" t="s">
        <v>7</v>
      </c>
      <c r="I179" s="16" t="s">
        <v>18</v>
      </c>
      <c r="J179" s="15" t="s">
        <v>326</v>
      </c>
      <c r="K179" s="16"/>
      <c r="L179" s="16"/>
      <c r="M179" s="16"/>
      <c r="N179" s="16"/>
      <c r="O179" s="16"/>
      <c r="P179" s="16" t="s">
        <v>118</v>
      </c>
      <c r="Q179" s="16" t="s">
        <v>147</v>
      </c>
    </row>
    <row r="180" spans="1:17" ht="30" x14ac:dyDescent="0.25">
      <c r="A180" s="18">
        <v>170</v>
      </c>
      <c r="B180" s="14">
        <v>598942</v>
      </c>
      <c r="C180" s="68" t="s">
        <v>602</v>
      </c>
      <c r="D180" s="15" t="s">
        <v>96</v>
      </c>
      <c r="E180" s="15" t="s">
        <v>81</v>
      </c>
      <c r="F180" s="15" t="s">
        <v>604</v>
      </c>
      <c r="G180" s="15" t="s">
        <v>111</v>
      </c>
      <c r="H180" s="16" t="s">
        <v>7</v>
      </c>
      <c r="I180" s="16" t="s">
        <v>18</v>
      </c>
      <c r="J180" s="15" t="s">
        <v>326</v>
      </c>
      <c r="K180" s="16"/>
      <c r="L180" s="16"/>
      <c r="M180" s="16"/>
      <c r="N180" s="16" t="s">
        <v>224</v>
      </c>
      <c r="O180" s="16"/>
      <c r="P180" s="16"/>
      <c r="Q180" s="16" t="s">
        <v>147</v>
      </c>
    </row>
    <row r="181" spans="1:17" ht="30" x14ac:dyDescent="0.25">
      <c r="A181" s="18">
        <v>171</v>
      </c>
      <c r="B181" s="14">
        <v>598943</v>
      </c>
      <c r="C181" s="68" t="s">
        <v>423</v>
      </c>
      <c r="D181" s="15" t="s">
        <v>421</v>
      </c>
      <c r="E181" s="15" t="s">
        <v>81</v>
      </c>
      <c r="F181" s="15" t="s">
        <v>385</v>
      </c>
      <c r="G181" s="15" t="s">
        <v>111</v>
      </c>
      <c r="H181" s="16" t="s">
        <v>7</v>
      </c>
      <c r="I181" s="16" t="s">
        <v>18</v>
      </c>
      <c r="J181" s="15" t="s">
        <v>238</v>
      </c>
      <c r="K181" s="16"/>
      <c r="L181" s="16"/>
      <c r="M181" s="16"/>
      <c r="N181" s="16"/>
      <c r="O181" s="16"/>
      <c r="P181" s="16" t="s">
        <v>337</v>
      </c>
      <c r="Q181" s="16" t="s">
        <v>147</v>
      </c>
    </row>
    <row r="182" spans="1:17" ht="30" x14ac:dyDescent="0.25">
      <c r="A182" s="18">
        <v>172</v>
      </c>
      <c r="B182" s="14">
        <v>598944</v>
      </c>
      <c r="C182" s="68" t="s">
        <v>605</v>
      </c>
      <c r="D182" s="15" t="s">
        <v>466</v>
      </c>
      <c r="E182" s="15" t="s">
        <v>81</v>
      </c>
      <c r="F182" s="15" t="s">
        <v>606</v>
      </c>
      <c r="G182" s="15" t="s">
        <v>111</v>
      </c>
      <c r="H182" s="16" t="s">
        <v>8</v>
      </c>
      <c r="I182" s="16" t="s">
        <v>18</v>
      </c>
      <c r="J182" s="15" t="s">
        <v>117</v>
      </c>
      <c r="K182" s="16"/>
      <c r="L182" s="16"/>
      <c r="M182" s="16" t="s">
        <v>97</v>
      </c>
      <c r="N182" s="16"/>
      <c r="O182" s="16"/>
      <c r="P182" s="16"/>
      <c r="Q182" s="16" t="s">
        <v>146</v>
      </c>
    </row>
    <row r="183" spans="1:17" ht="30" x14ac:dyDescent="0.25">
      <c r="A183" s="18">
        <v>173</v>
      </c>
      <c r="B183" s="14">
        <v>598945</v>
      </c>
      <c r="C183" s="68" t="s">
        <v>607</v>
      </c>
      <c r="D183" s="15" t="s">
        <v>348</v>
      </c>
      <c r="E183" s="15" t="s">
        <v>81</v>
      </c>
      <c r="F183" s="15" t="s">
        <v>608</v>
      </c>
      <c r="G183" s="15" t="s">
        <v>152</v>
      </c>
      <c r="H183" s="16" t="s">
        <v>8</v>
      </c>
      <c r="I183" s="16" t="s">
        <v>18</v>
      </c>
      <c r="J183" s="15" t="s">
        <v>114</v>
      </c>
      <c r="K183" s="16"/>
      <c r="L183" s="16"/>
      <c r="M183" s="16" t="s">
        <v>97</v>
      </c>
      <c r="N183" s="16"/>
      <c r="O183" s="16"/>
      <c r="P183" s="16"/>
      <c r="Q183" s="16" t="s">
        <v>146</v>
      </c>
    </row>
    <row r="184" spans="1:17" ht="30" x14ac:dyDescent="0.25">
      <c r="A184" s="18">
        <v>174</v>
      </c>
      <c r="B184" s="14">
        <v>598946</v>
      </c>
      <c r="C184" s="68" t="s">
        <v>607</v>
      </c>
      <c r="D184" s="15" t="s">
        <v>348</v>
      </c>
      <c r="E184" s="15" t="s">
        <v>81</v>
      </c>
      <c r="F184" s="15" t="s">
        <v>609</v>
      </c>
      <c r="G184" s="15" t="s">
        <v>152</v>
      </c>
      <c r="H184" s="16" t="s">
        <v>8</v>
      </c>
      <c r="I184" s="16" t="s">
        <v>18</v>
      </c>
      <c r="J184" s="15" t="s">
        <v>114</v>
      </c>
      <c r="K184" s="16"/>
      <c r="L184" s="16"/>
      <c r="M184" s="16" t="s">
        <v>154</v>
      </c>
      <c r="N184" s="16"/>
      <c r="O184" s="16"/>
      <c r="P184" s="16"/>
      <c r="Q184" s="16" t="s">
        <v>146</v>
      </c>
    </row>
    <row r="185" spans="1:17" ht="30" x14ac:dyDescent="0.25">
      <c r="A185" s="18">
        <v>175</v>
      </c>
      <c r="B185" s="14">
        <v>598947</v>
      </c>
      <c r="C185" s="68" t="s">
        <v>610</v>
      </c>
      <c r="D185" s="15" t="s">
        <v>466</v>
      </c>
      <c r="E185" s="15" t="s">
        <v>81</v>
      </c>
      <c r="F185" s="15" t="s">
        <v>611</v>
      </c>
      <c r="G185" s="15" t="s">
        <v>111</v>
      </c>
      <c r="H185" s="16" t="s">
        <v>8</v>
      </c>
      <c r="I185" s="16" t="s">
        <v>18</v>
      </c>
      <c r="J185" s="15" t="s">
        <v>127</v>
      </c>
      <c r="K185" s="16"/>
      <c r="L185" s="16"/>
      <c r="M185" s="16" t="s">
        <v>132</v>
      </c>
      <c r="N185" s="16"/>
      <c r="O185" s="16"/>
      <c r="P185" s="16"/>
      <c r="Q185" s="16" t="s">
        <v>146</v>
      </c>
    </row>
    <row r="186" spans="1:17" ht="30" x14ac:dyDescent="0.25">
      <c r="A186" s="18">
        <v>176</v>
      </c>
      <c r="B186" s="14">
        <v>598948</v>
      </c>
      <c r="C186" s="68" t="s">
        <v>610</v>
      </c>
      <c r="D186" s="15" t="s">
        <v>466</v>
      </c>
      <c r="E186" s="15" t="s">
        <v>81</v>
      </c>
      <c r="F186" s="15" t="s">
        <v>98</v>
      </c>
      <c r="G186" s="15" t="s">
        <v>111</v>
      </c>
      <c r="H186" s="16" t="s">
        <v>8</v>
      </c>
      <c r="I186" s="16" t="s">
        <v>18</v>
      </c>
      <c r="J186" s="15" t="s">
        <v>117</v>
      </c>
      <c r="K186" s="16"/>
      <c r="L186" s="16"/>
      <c r="M186" s="16" t="s">
        <v>132</v>
      </c>
      <c r="N186" s="16"/>
      <c r="O186" s="16"/>
      <c r="P186" s="16"/>
      <c r="Q186" s="16" t="s">
        <v>146</v>
      </c>
    </row>
    <row r="187" spans="1:17" ht="30" x14ac:dyDescent="0.25">
      <c r="A187" s="18">
        <v>177</v>
      </c>
      <c r="B187" s="14">
        <v>598949</v>
      </c>
      <c r="C187" s="68" t="s">
        <v>610</v>
      </c>
      <c r="D187" s="15" t="s">
        <v>466</v>
      </c>
      <c r="E187" s="15" t="s">
        <v>81</v>
      </c>
      <c r="F187" s="15" t="s">
        <v>612</v>
      </c>
      <c r="G187" s="15" t="s">
        <v>111</v>
      </c>
      <c r="H187" s="16" t="s">
        <v>8</v>
      </c>
      <c r="I187" s="16" t="s">
        <v>19</v>
      </c>
      <c r="J187" s="15" t="s">
        <v>112</v>
      </c>
      <c r="K187" s="16"/>
      <c r="L187" s="16"/>
      <c r="M187" s="16" t="s">
        <v>105</v>
      </c>
      <c r="N187" s="16"/>
      <c r="O187" s="16"/>
      <c r="P187" s="16"/>
      <c r="Q187" s="16" t="s">
        <v>160</v>
      </c>
    </row>
    <row r="188" spans="1:17" ht="30" x14ac:dyDescent="0.25">
      <c r="A188" s="18">
        <v>178</v>
      </c>
      <c r="B188" s="14">
        <v>598950</v>
      </c>
      <c r="C188" s="68" t="s">
        <v>610</v>
      </c>
      <c r="D188" s="15" t="s">
        <v>466</v>
      </c>
      <c r="E188" s="15" t="s">
        <v>81</v>
      </c>
      <c r="F188" s="15" t="s">
        <v>613</v>
      </c>
      <c r="G188" s="15" t="s">
        <v>111</v>
      </c>
      <c r="H188" s="19" t="s">
        <v>8</v>
      </c>
      <c r="I188" s="19" t="s">
        <v>18</v>
      </c>
      <c r="J188" s="15" t="s">
        <v>316</v>
      </c>
      <c r="K188" s="19"/>
      <c r="L188" s="19"/>
      <c r="M188" s="19" t="s">
        <v>97</v>
      </c>
      <c r="N188" s="19"/>
      <c r="O188" s="19"/>
      <c r="P188" s="19"/>
      <c r="Q188" s="19" t="s">
        <v>185</v>
      </c>
    </row>
    <row r="189" spans="1:17" ht="30" x14ac:dyDescent="0.25">
      <c r="A189" s="18">
        <v>179</v>
      </c>
      <c r="B189" s="14">
        <v>598951</v>
      </c>
      <c r="C189" s="68" t="s">
        <v>614</v>
      </c>
      <c r="D189" s="15" t="s">
        <v>352</v>
      </c>
      <c r="E189" s="15" t="s">
        <v>81</v>
      </c>
      <c r="F189" s="15" t="s">
        <v>103</v>
      </c>
      <c r="G189" s="15" t="s">
        <v>111</v>
      </c>
      <c r="H189" s="16" t="s">
        <v>8</v>
      </c>
      <c r="I189" s="16" t="s">
        <v>18</v>
      </c>
      <c r="J189" s="15" t="s">
        <v>257</v>
      </c>
      <c r="K189" s="16" t="s">
        <v>290</v>
      </c>
      <c r="L189" s="16"/>
      <c r="M189" s="16"/>
      <c r="N189" s="16"/>
      <c r="O189" s="16"/>
      <c r="P189" s="16"/>
      <c r="Q189" s="16" t="s">
        <v>147</v>
      </c>
    </row>
    <row r="190" spans="1:17" ht="30" x14ac:dyDescent="0.25">
      <c r="A190" s="18">
        <v>180</v>
      </c>
      <c r="B190" s="14">
        <v>598952</v>
      </c>
      <c r="C190" s="68" t="s">
        <v>614</v>
      </c>
      <c r="D190" s="15" t="s">
        <v>352</v>
      </c>
      <c r="E190" s="15" t="s">
        <v>81</v>
      </c>
      <c r="F190" s="15" t="s">
        <v>615</v>
      </c>
      <c r="G190" s="15" t="s">
        <v>111</v>
      </c>
      <c r="H190" s="16" t="s">
        <v>8</v>
      </c>
      <c r="I190" s="16" t="s">
        <v>18</v>
      </c>
      <c r="J190" s="15" t="s">
        <v>140</v>
      </c>
      <c r="K190" s="16"/>
      <c r="L190" s="16" t="s">
        <v>108</v>
      </c>
      <c r="M190" s="16"/>
      <c r="N190" s="16"/>
      <c r="O190" s="16"/>
      <c r="P190" s="16"/>
      <c r="Q190" s="16" t="s">
        <v>147</v>
      </c>
    </row>
    <row r="191" spans="1:17" ht="30" x14ac:dyDescent="0.25">
      <c r="A191" s="18">
        <v>181</v>
      </c>
      <c r="B191" s="14">
        <v>598953</v>
      </c>
      <c r="C191" s="68" t="s">
        <v>614</v>
      </c>
      <c r="D191" s="15" t="s">
        <v>352</v>
      </c>
      <c r="E191" s="15" t="s">
        <v>81</v>
      </c>
      <c r="F191" s="15" t="s">
        <v>616</v>
      </c>
      <c r="G191" s="15" t="s">
        <v>111</v>
      </c>
      <c r="H191" s="16" t="s">
        <v>8</v>
      </c>
      <c r="I191" s="16" t="s">
        <v>19</v>
      </c>
      <c r="J191" s="15" t="s">
        <v>127</v>
      </c>
      <c r="K191" s="16"/>
      <c r="L191" s="16"/>
      <c r="M191" s="16" t="s">
        <v>105</v>
      </c>
      <c r="N191" s="16"/>
      <c r="O191" s="16"/>
      <c r="P191" s="16"/>
      <c r="Q191" s="16" t="s">
        <v>160</v>
      </c>
    </row>
    <row r="192" spans="1:17" ht="30" x14ac:dyDescent="0.25">
      <c r="A192" s="18">
        <v>182</v>
      </c>
      <c r="B192" s="14">
        <v>598954</v>
      </c>
      <c r="C192" s="68" t="s">
        <v>617</v>
      </c>
      <c r="D192" s="15" t="s">
        <v>352</v>
      </c>
      <c r="E192" s="15" t="s">
        <v>81</v>
      </c>
      <c r="F192" s="15" t="s">
        <v>618</v>
      </c>
      <c r="G192" s="15" t="s">
        <v>111</v>
      </c>
      <c r="H192" s="16" t="s">
        <v>7</v>
      </c>
      <c r="I192" s="16" t="s">
        <v>18</v>
      </c>
      <c r="J192" s="15" t="s">
        <v>112</v>
      </c>
      <c r="K192" s="16"/>
      <c r="L192" s="16"/>
      <c r="M192" s="16"/>
      <c r="N192" s="16"/>
      <c r="O192" s="16"/>
      <c r="P192" s="16" t="s">
        <v>105</v>
      </c>
      <c r="Q192" s="16" t="s">
        <v>160</v>
      </c>
    </row>
    <row r="193" spans="1:17" ht="30" x14ac:dyDescent="0.25">
      <c r="A193" s="18">
        <v>183</v>
      </c>
      <c r="B193" s="14">
        <v>598955</v>
      </c>
      <c r="C193" s="68" t="s">
        <v>617</v>
      </c>
      <c r="D193" s="15" t="s">
        <v>352</v>
      </c>
      <c r="E193" s="15" t="s">
        <v>81</v>
      </c>
      <c r="F193" s="15" t="s">
        <v>480</v>
      </c>
      <c r="G193" s="15" t="s">
        <v>111</v>
      </c>
      <c r="H193" s="16" t="s">
        <v>7</v>
      </c>
      <c r="I193" s="16" t="s">
        <v>18</v>
      </c>
      <c r="J193" s="15" t="s">
        <v>127</v>
      </c>
      <c r="K193" s="16"/>
      <c r="L193" s="16"/>
      <c r="M193" s="16"/>
      <c r="N193" s="16"/>
      <c r="O193" s="16"/>
      <c r="P193" s="16" t="s">
        <v>99</v>
      </c>
      <c r="Q193" s="16" t="s">
        <v>149</v>
      </c>
    </row>
    <row r="194" spans="1:17" ht="30" x14ac:dyDescent="0.25">
      <c r="A194" s="18">
        <v>184</v>
      </c>
      <c r="B194" s="14">
        <v>598956</v>
      </c>
      <c r="C194" s="68" t="s">
        <v>617</v>
      </c>
      <c r="D194" s="15" t="s">
        <v>352</v>
      </c>
      <c r="E194" s="15" t="s">
        <v>81</v>
      </c>
      <c r="F194" s="15" t="s">
        <v>103</v>
      </c>
      <c r="G194" s="15" t="s">
        <v>111</v>
      </c>
      <c r="H194" s="16" t="s">
        <v>8</v>
      </c>
      <c r="I194" s="16" t="s">
        <v>18</v>
      </c>
      <c r="J194" s="15" t="s">
        <v>114</v>
      </c>
      <c r="K194" s="16"/>
      <c r="L194" s="16"/>
      <c r="M194" s="16" t="s">
        <v>428</v>
      </c>
      <c r="N194" s="16"/>
      <c r="O194" s="16"/>
      <c r="P194" s="16"/>
      <c r="Q194" s="16" t="s">
        <v>619</v>
      </c>
    </row>
    <row r="195" spans="1:17" ht="30" x14ac:dyDescent="0.25">
      <c r="A195" s="18">
        <v>185</v>
      </c>
      <c r="B195" s="14">
        <v>598957</v>
      </c>
      <c r="C195" s="68" t="s">
        <v>617</v>
      </c>
      <c r="D195" s="15" t="s">
        <v>352</v>
      </c>
      <c r="E195" s="15" t="s">
        <v>81</v>
      </c>
      <c r="F195" s="15" t="s">
        <v>555</v>
      </c>
      <c r="G195" s="15" t="s">
        <v>111</v>
      </c>
      <c r="H195" s="16" t="s">
        <v>8</v>
      </c>
      <c r="I195" s="16" t="s">
        <v>18</v>
      </c>
      <c r="J195" s="15" t="s">
        <v>117</v>
      </c>
      <c r="K195" s="16"/>
      <c r="L195" s="16"/>
      <c r="M195" s="16" t="s">
        <v>186</v>
      </c>
      <c r="N195" s="16"/>
      <c r="O195" s="16"/>
      <c r="P195" s="16"/>
      <c r="Q195" s="16" t="s">
        <v>187</v>
      </c>
    </row>
    <row r="196" spans="1:17" ht="30" x14ac:dyDescent="0.25">
      <c r="A196" s="18">
        <v>186</v>
      </c>
      <c r="B196" s="14">
        <v>598958</v>
      </c>
      <c r="C196" s="68" t="s">
        <v>620</v>
      </c>
      <c r="D196" s="15" t="s">
        <v>374</v>
      </c>
      <c r="E196" s="15" t="s">
        <v>81</v>
      </c>
      <c r="F196" s="15" t="s">
        <v>621</v>
      </c>
      <c r="G196" s="15" t="s">
        <v>111</v>
      </c>
      <c r="H196" s="16" t="s">
        <v>7</v>
      </c>
      <c r="I196" s="16" t="s">
        <v>18</v>
      </c>
      <c r="J196" s="15" t="s">
        <v>195</v>
      </c>
      <c r="K196" s="16"/>
      <c r="L196" s="16"/>
      <c r="M196" s="16"/>
      <c r="N196" s="16"/>
      <c r="O196" s="16"/>
      <c r="P196" s="16" t="s">
        <v>154</v>
      </c>
      <c r="Q196" s="16" t="s">
        <v>169</v>
      </c>
    </row>
    <row r="197" spans="1:17" ht="30" x14ac:dyDescent="0.25">
      <c r="A197" s="18">
        <v>187</v>
      </c>
      <c r="B197" s="14">
        <v>598959</v>
      </c>
      <c r="C197" s="68" t="s">
        <v>622</v>
      </c>
      <c r="D197" s="15" t="s">
        <v>623</v>
      </c>
      <c r="E197" s="15" t="s">
        <v>81</v>
      </c>
      <c r="F197" s="15" t="s">
        <v>624</v>
      </c>
      <c r="G197" s="15" t="s">
        <v>111</v>
      </c>
      <c r="H197" s="16" t="s">
        <v>8</v>
      </c>
      <c r="I197" s="16" t="s">
        <v>18</v>
      </c>
      <c r="J197" s="15" t="s">
        <v>96</v>
      </c>
      <c r="K197" s="16"/>
      <c r="L197" s="16"/>
      <c r="M197" s="16" t="s">
        <v>99</v>
      </c>
      <c r="N197" s="16"/>
      <c r="O197" s="16"/>
      <c r="P197" s="16"/>
      <c r="Q197" s="16" t="s">
        <v>147</v>
      </c>
    </row>
    <row r="198" spans="1:17" ht="30" x14ac:dyDescent="0.25">
      <c r="A198" s="18">
        <v>188</v>
      </c>
      <c r="B198" s="14">
        <v>598960</v>
      </c>
      <c r="C198" s="68" t="s">
        <v>622</v>
      </c>
      <c r="D198" s="15" t="s">
        <v>623</v>
      </c>
      <c r="E198" s="15" t="s">
        <v>81</v>
      </c>
      <c r="F198" s="15" t="s">
        <v>103</v>
      </c>
      <c r="G198" s="15" t="s">
        <v>111</v>
      </c>
      <c r="H198" s="16" t="s">
        <v>8</v>
      </c>
      <c r="I198" s="16" t="s">
        <v>18</v>
      </c>
      <c r="J198" s="15" t="s">
        <v>323</v>
      </c>
      <c r="K198" s="16"/>
      <c r="L198" s="16"/>
      <c r="M198" s="16" t="s">
        <v>105</v>
      </c>
      <c r="N198" s="16"/>
      <c r="O198" s="16"/>
      <c r="P198" s="16"/>
      <c r="Q198" s="16" t="s">
        <v>160</v>
      </c>
    </row>
    <row r="199" spans="1:17" ht="30" x14ac:dyDescent="0.25">
      <c r="A199" s="18">
        <v>189</v>
      </c>
      <c r="B199" s="14">
        <v>598961</v>
      </c>
      <c r="C199" s="68" t="s">
        <v>625</v>
      </c>
      <c r="D199" s="15" t="s">
        <v>334</v>
      </c>
      <c r="E199" s="15" t="s">
        <v>81</v>
      </c>
      <c r="F199" s="15" t="s">
        <v>626</v>
      </c>
      <c r="G199" s="15" t="s">
        <v>111</v>
      </c>
      <c r="H199" s="16" t="s">
        <v>8</v>
      </c>
      <c r="I199" s="16" t="s">
        <v>18</v>
      </c>
      <c r="J199" s="15" t="s">
        <v>627</v>
      </c>
      <c r="K199" s="16"/>
      <c r="L199" s="16" t="s">
        <v>108</v>
      </c>
      <c r="M199" s="16"/>
      <c r="N199" s="16"/>
      <c r="O199" s="16"/>
      <c r="P199" s="16"/>
      <c r="Q199" s="16" t="s">
        <v>147</v>
      </c>
    </row>
    <row r="200" spans="1:17" ht="30" x14ac:dyDescent="0.25">
      <c r="A200" s="18">
        <v>190</v>
      </c>
      <c r="B200" s="14">
        <v>598962</v>
      </c>
      <c r="C200" s="68" t="s">
        <v>628</v>
      </c>
      <c r="D200" s="15" t="s">
        <v>466</v>
      </c>
      <c r="E200" s="15" t="s">
        <v>81</v>
      </c>
      <c r="F200" s="15" t="s">
        <v>629</v>
      </c>
      <c r="G200" s="15" t="s">
        <v>111</v>
      </c>
      <c r="H200" s="16" t="s">
        <v>8</v>
      </c>
      <c r="I200" s="16" t="s">
        <v>18</v>
      </c>
      <c r="J200" s="15" t="s">
        <v>270</v>
      </c>
      <c r="K200" s="16"/>
      <c r="L200" s="16"/>
      <c r="M200" s="16" t="s">
        <v>317</v>
      </c>
      <c r="N200" s="16"/>
      <c r="O200" s="16"/>
      <c r="P200" s="16"/>
      <c r="Q200" s="16" t="s">
        <v>147</v>
      </c>
    </row>
    <row r="201" spans="1:17" ht="30" x14ac:dyDescent="0.25">
      <c r="A201" s="18">
        <v>191</v>
      </c>
      <c r="B201" s="14">
        <v>598963</v>
      </c>
      <c r="C201" s="68" t="s">
        <v>630</v>
      </c>
      <c r="D201" s="15" t="s">
        <v>348</v>
      </c>
      <c r="E201" s="15" t="s">
        <v>81</v>
      </c>
      <c r="F201" s="15" t="s">
        <v>631</v>
      </c>
      <c r="G201" s="15" t="s">
        <v>111</v>
      </c>
      <c r="H201" s="16" t="s">
        <v>8</v>
      </c>
      <c r="I201" s="16" t="s">
        <v>18</v>
      </c>
      <c r="J201" s="15" t="s">
        <v>180</v>
      </c>
      <c r="K201" s="16"/>
      <c r="L201" s="16"/>
      <c r="M201" s="16" t="s">
        <v>99</v>
      </c>
      <c r="N201" s="16"/>
      <c r="O201" s="16"/>
      <c r="P201" s="16"/>
      <c r="Q201" s="16" t="s">
        <v>508</v>
      </c>
    </row>
    <row r="202" spans="1:17" ht="30" x14ac:dyDescent="0.25">
      <c r="A202" s="18">
        <v>192</v>
      </c>
      <c r="B202" s="14">
        <v>598964</v>
      </c>
      <c r="C202" s="68" t="s">
        <v>632</v>
      </c>
      <c r="D202" s="15" t="s">
        <v>339</v>
      </c>
      <c r="E202" s="15" t="s">
        <v>81</v>
      </c>
      <c r="F202" s="15" t="s">
        <v>103</v>
      </c>
      <c r="G202" s="15" t="s">
        <v>111</v>
      </c>
      <c r="H202" s="16" t="s">
        <v>8</v>
      </c>
      <c r="I202" s="16" t="s">
        <v>18</v>
      </c>
      <c r="J202" s="15" t="s">
        <v>140</v>
      </c>
      <c r="K202" s="16"/>
      <c r="L202" s="16"/>
      <c r="M202" s="16" t="s">
        <v>97</v>
      </c>
      <c r="N202" s="16"/>
      <c r="O202" s="16"/>
      <c r="P202" s="16"/>
      <c r="Q202" s="16" t="s">
        <v>508</v>
      </c>
    </row>
    <row r="203" spans="1:17" ht="30" x14ac:dyDescent="0.25">
      <c r="A203" s="18">
        <v>193</v>
      </c>
      <c r="B203" s="14">
        <v>598965</v>
      </c>
      <c r="C203" s="68" t="s">
        <v>632</v>
      </c>
      <c r="D203" s="15" t="s">
        <v>339</v>
      </c>
      <c r="E203" s="15" t="s">
        <v>81</v>
      </c>
      <c r="F203" s="15" t="s">
        <v>633</v>
      </c>
      <c r="G203" s="15" t="s">
        <v>111</v>
      </c>
      <c r="H203" s="16" t="s">
        <v>8</v>
      </c>
      <c r="I203" s="16" t="s">
        <v>18</v>
      </c>
      <c r="J203" s="15" t="s">
        <v>238</v>
      </c>
      <c r="K203" s="16" t="s">
        <v>264</v>
      </c>
      <c r="L203" s="16"/>
      <c r="M203" s="16"/>
      <c r="N203" s="16"/>
      <c r="O203" s="16"/>
      <c r="P203" s="16"/>
      <c r="Q203" s="16" t="s">
        <v>147</v>
      </c>
    </row>
    <row r="204" spans="1:17" ht="30" x14ac:dyDescent="0.25">
      <c r="A204" s="18">
        <v>194</v>
      </c>
      <c r="B204" s="14">
        <v>598966</v>
      </c>
      <c r="C204" s="68" t="s">
        <v>413</v>
      </c>
      <c r="D204" s="15" t="s">
        <v>339</v>
      </c>
      <c r="E204" s="15" t="s">
        <v>81</v>
      </c>
      <c r="F204" s="15" t="s">
        <v>634</v>
      </c>
      <c r="G204" s="15" t="s">
        <v>111</v>
      </c>
      <c r="H204" s="16" t="s">
        <v>8</v>
      </c>
      <c r="I204" s="16" t="s">
        <v>19</v>
      </c>
      <c r="J204" s="15" t="s">
        <v>112</v>
      </c>
      <c r="K204" s="16"/>
      <c r="L204" s="16" t="s">
        <v>329</v>
      </c>
      <c r="M204" s="16"/>
      <c r="N204" s="16"/>
      <c r="O204" s="16"/>
      <c r="P204" s="16"/>
      <c r="Q204" s="16" t="s">
        <v>147</v>
      </c>
    </row>
    <row r="205" spans="1:17" ht="30" x14ac:dyDescent="0.25">
      <c r="A205" s="18">
        <v>195</v>
      </c>
      <c r="B205" s="14">
        <v>598967</v>
      </c>
      <c r="C205" s="68" t="s">
        <v>413</v>
      </c>
      <c r="D205" s="15" t="s">
        <v>339</v>
      </c>
      <c r="E205" s="15" t="s">
        <v>81</v>
      </c>
      <c r="F205" s="15" t="s">
        <v>472</v>
      </c>
      <c r="G205" s="15" t="s">
        <v>111</v>
      </c>
      <c r="H205" s="16" t="s">
        <v>7</v>
      </c>
      <c r="I205" s="16" t="s">
        <v>19</v>
      </c>
      <c r="J205" s="15" t="s">
        <v>117</v>
      </c>
      <c r="K205" s="16"/>
      <c r="L205" s="16"/>
      <c r="M205" s="16"/>
      <c r="N205" s="16"/>
      <c r="O205" s="16" t="s">
        <v>108</v>
      </c>
      <c r="P205" s="16"/>
      <c r="Q205" s="16" t="s">
        <v>149</v>
      </c>
    </row>
    <row r="206" spans="1:17" ht="30" x14ac:dyDescent="0.25">
      <c r="A206" s="18">
        <v>196</v>
      </c>
      <c r="B206" s="14">
        <v>598968</v>
      </c>
      <c r="C206" s="68" t="s">
        <v>635</v>
      </c>
      <c r="D206" s="15" t="s">
        <v>339</v>
      </c>
      <c r="E206" s="15" t="s">
        <v>81</v>
      </c>
      <c r="F206" s="15" t="s">
        <v>636</v>
      </c>
      <c r="G206" s="15" t="s">
        <v>111</v>
      </c>
      <c r="H206" s="16" t="s">
        <v>8</v>
      </c>
      <c r="I206" s="16" t="s">
        <v>18</v>
      </c>
      <c r="J206" s="15" t="s">
        <v>257</v>
      </c>
      <c r="K206" s="16"/>
      <c r="L206" s="16"/>
      <c r="M206" s="16" t="s">
        <v>99</v>
      </c>
      <c r="N206" s="16"/>
      <c r="O206" s="16"/>
      <c r="P206" s="16"/>
      <c r="Q206" s="16" t="s">
        <v>508</v>
      </c>
    </row>
    <row r="207" spans="1:17" ht="30" x14ac:dyDescent="0.25">
      <c r="A207" s="18">
        <v>197</v>
      </c>
      <c r="B207" s="14">
        <v>598969</v>
      </c>
      <c r="C207" s="68" t="s">
        <v>637</v>
      </c>
      <c r="D207" s="15" t="s">
        <v>348</v>
      </c>
      <c r="E207" s="15" t="s">
        <v>81</v>
      </c>
      <c r="F207" s="15" t="s">
        <v>385</v>
      </c>
      <c r="G207" s="15" t="s">
        <v>111</v>
      </c>
      <c r="H207" s="16" t="s">
        <v>7</v>
      </c>
      <c r="I207" s="16" t="s">
        <v>18</v>
      </c>
      <c r="J207" s="15" t="s">
        <v>114</v>
      </c>
      <c r="K207" s="16"/>
      <c r="L207" s="16"/>
      <c r="M207" s="16"/>
      <c r="N207" s="16"/>
      <c r="O207" s="16"/>
      <c r="P207" s="16" t="s">
        <v>97</v>
      </c>
      <c r="Q207" s="16" t="s">
        <v>169</v>
      </c>
    </row>
    <row r="208" spans="1:17" ht="30" x14ac:dyDescent="0.25">
      <c r="A208" s="18">
        <v>198</v>
      </c>
      <c r="B208" s="14">
        <v>598970</v>
      </c>
      <c r="C208" s="68" t="s">
        <v>637</v>
      </c>
      <c r="D208" s="15" t="s">
        <v>348</v>
      </c>
      <c r="E208" s="15" t="s">
        <v>81</v>
      </c>
      <c r="F208" s="15" t="s">
        <v>638</v>
      </c>
      <c r="G208" s="15" t="s">
        <v>111</v>
      </c>
      <c r="H208" s="16" t="s">
        <v>7</v>
      </c>
      <c r="I208" s="16" t="s">
        <v>19</v>
      </c>
      <c r="J208" s="15" t="s">
        <v>112</v>
      </c>
      <c r="K208" s="16"/>
      <c r="L208" s="16"/>
      <c r="M208" s="16"/>
      <c r="N208" s="16"/>
      <c r="O208" s="16"/>
      <c r="P208" s="16" t="s">
        <v>97</v>
      </c>
      <c r="Q208" s="16" t="s">
        <v>169</v>
      </c>
    </row>
    <row r="209" spans="1:17" ht="30" x14ac:dyDescent="0.25">
      <c r="A209" s="18">
        <v>199</v>
      </c>
      <c r="B209" s="14">
        <v>598971</v>
      </c>
      <c r="C209" s="68" t="s">
        <v>639</v>
      </c>
      <c r="D209" s="15" t="s">
        <v>348</v>
      </c>
      <c r="E209" s="15" t="s">
        <v>81</v>
      </c>
      <c r="F209" s="15" t="s">
        <v>640</v>
      </c>
      <c r="G209" s="15" t="s">
        <v>190</v>
      </c>
      <c r="H209" s="16" t="s">
        <v>8</v>
      </c>
      <c r="I209" s="16" t="s">
        <v>18</v>
      </c>
      <c r="J209" s="15" t="s">
        <v>180</v>
      </c>
      <c r="K209" s="16"/>
      <c r="L209" s="16"/>
      <c r="M209" s="16" t="s">
        <v>105</v>
      </c>
      <c r="N209" s="16"/>
      <c r="O209" s="16"/>
      <c r="P209" s="16"/>
      <c r="Q209" s="16" t="s">
        <v>147</v>
      </c>
    </row>
    <row r="210" spans="1:17" ht="30" x14ac:dyDescent="0.25">
      <c r="A210" s="18">
        <v>200</v>
      </c>
      <c r="B210" s="14">
        <v>598972</v>
      </c>
      <c r="C210" s="68" t="s">
        <v>639</v>
      </c>
      <c r="D210" s="15" t="s">
        <v>348</v>
      </c>
      <c r="E210" s="15" t="s">
        <v>81</v>
      </c>
      <c r="F210" s="15" t="s">
        <v>98</v>
      </c>
      <c r="G210" s="15" t="s">
        <v>111</v>
      </c>
      <c r="H210" s="16" t="s">
        <v>8</v>
      </c>
      <c r="I210" s="16" t="s">
        <v>18</v>
      </c>
      <c r="J210" s="15" t="s">
        <v>641</v>
      </c>
      <c r="K210" s="16"/>
      <c r="L210" s="16" t="s">
        <v>108</v>
      </c>
      <c r="M210" s="16"/>
      <c r="N210" s="16"/>
      <c r="O210" s="16"/>
      <c r="P210" s="16"/>
      <c r="Q210" s="16" t="s">
        <v>147</v>
      </c>
    </row>
    <row r="211" spans="1:17" ht="30" x14ac:dyDescent="0.25">
      <c r="A211" s="18">
        <v>201</v>
      </c>
      <c r="B211" s="14">
        <v>598973</v>
      </c>
      <c r="C211" s="68" t="s">
        <v>639</v>
      </c>
      <c r="D211" s="15" t="s">
        <v>348</v>
      </c>
      <c r="E211" s="15" t="s">
        <v>81</v>
      </c>
      <c r="F211" s="15" t="s">
        <v>286</v>
      </c>
      <c r="G211" s="15" t="s">
        <v>111</v>
      </c>
      <c r="H211" s="16" t="s">
        <v>8</v>
      </c>
      <c r="I211" s="16" t="s">
        <v>18</v>
      </c>
      <c r="J211" s="15" t="s">
        <v>117</v>
      </c>
      <c r="K211" s="16"/>
      <c r="L211" s="16" t="s">
        <v>108</v>
      </c>
      <c r="M211" s="16"/>
      <c r="N211" s="16"/>
      <c r="O211" s="16"/>
      <c r="P211" s="16"/>
      <c r="Q211" s="16" t="s">
        <v>147</v>
      </c>
    </row>
    <row r="212" spans="1:17" ht="30" x14ac:dyDescent="0.25">
      <c r="A212" s="18">
        <v>202</v>
      </c>
      <c r="B212" s="14">
        <v>598974</v>
      </c>
      <c r="C212" s="68" t="s">
        <v>642</v>
      </c>
      <c r="D212" s="15" t="s">
        <v>339</v>
      </c>
      <c r="E212" s="15" t="s">
        <v>81</v>
      </c>
      <c r="F212" s="15" t="s">
        <v>643</v>
      </c>
      <c r="G212" s="15" t="s">
        <v>644</v>
      </c>
      <c r="H212" s="16" t="s">
        <v>8</v>
      </c>
      <c r="I212" s="16" t="s">
        <v>18</v>
      </c>
      <c r="J212" s="15" t="s">
        <v>127</v>
      </c>
      <c r="K212" s="16"/>
      <c r="L212" s="16"/>
      <c r="M212" s="16" t="s">
        <v>485</v>
      </c>
      <c r="N212" s="16"/>
      <c r="O212" s="16"/>
      <c r="P212" s="16"/>
      <c r="Q212" s="16" t="s">
        <v>645</v>
      </c>
    </row>
    <row r="213" spans="1:17" ht="30" x14ac:dyDescent="0.25">
      <c r="A213" s="18">
        <v>203</v>
      </c>
      <c r="B213" s="14">
        <v>598975</v>
      </c>
      <c r="C213" s="68" t="s">
        <v>646</v>
      </c>
      <c r="D213" s="15" t="s">
        <v>334</v>
      </c>
      <c r="E213" s="15" t="s">
        <v>81</v>
      </c>
      <c r="F213" s="15" t="s">
        <v>647</v>
      </c>
      <c r="G213" s="15" t="s">
        <v>111</v>
      </c>
      <c r="H213" s="16" t="s">
        <v>8</v>
      </c>
      <c r="I213" s="16" t="s">
        <v>18</v>
      </c>
      <c r="J213" s="15" t="s">
        <v>127</v>
      </c>
      <c r="K213" s="16"/>
      <c r="L213" s="16"/>
      <c r="M213" s="16" t="s">
        <v>99</v>
      </c>
      <c r="N213" s="16"/>
      <c r="O213" s="16"/>
      <c r="P213" s="16"/>
      <c r="Q213" s="16" t="s">
        <v>149</v>
      </c>
    </row>
    <row r="214" spans="1:17" ht="30" x14ac:dyDescent="0.25">
      <c r="A214" s="18">
        <v>204</v>
      </c>
      <c r="B214" s="14">
        <v>598976</v>
      </c>
      <c r="C214" s="68" t="s">
        <v>646</v>
      </c>
      <c r="D214" s="15" t="s">
        <v>334</v>
      </c>
      <c r="E214" s="15" t="s">
        <v>81</v>
      </c>
      <c r="F214" s="15" t="s">
        <v>212</v>
      </c>
      <c r="G214" s="15" t="s">
        <v>111</v>
      </c>
      <c r="H214" s="16" t="s">
        <v>8</v>
      </c>
      <c r="I214" s="16" t="s">
        <v>18</v>
      </c>
      <c r="J214" s="15" t="s">
        <v>648</v>
      </c>
      <c r="K214" s="16"/>
      <c r="L214" s="16"/>
      <c r="M214" s="16" t="s">
        <v>105</v>
      </c>
      <c r="N214" s="16"/>
      <c r="O214" s="16"/>
      <c r="P214" s="16"/>
      <c r="Q214" s="16" t="s">
        <v>147</v>
      </c>
    </row>
    <row r="215" spans="1:17" ht="30" x14ac:dyDescent="0.25">
      <c r="A215" s="18">
        <v>205</v>
      </c>
      <c r="B215" s="14">
        <v>598977</v>
      </c>
      <c r="C215" s="68" t="s">
        <v>646</v>
      </c>
      <c r="D215" s="15" t="s">
        <v>334</v>
      </c>
      <c r="E215" s="15" t="s">
        <v>81</v>
      </c>
      <c r="F215" s="15" t="s">
        <v>230</v>
      </c>
      <c r="G215" s="15" t="s">
        <v>111</v>
      </c>
      <c r="H215" s="16" t="s">
        <v>7</v>
      </c>
      <c r="I215" s="16" t="s">
        <v>18</v>
      </c>
      <c r="J215" s="15" t="s">
        <v>180</v>
      </c>
      <c r="K215" s="16"/>
      <c r="L215" s="16"/>
      <c r="M215" s="16"/>
      <c r="N215" s="16"/>
      <c r="O215" s="16"/>
      <c r="P215" s="16" t="s">
        <v>105</v>
      </c>
      <c r="Q215" s="16" t="s">
        <v>160</v>
      </c>
    </row>
    <row r="1048295" spans="1:10" s="1" customFormat="1" x14ac:dyDescent="0.25">
      <c r="A1048295"/>
      <c r="C1048295" s="10"/>
      <c r="D1048295" s="11"/>
      <c r="E1048295" s="12"/>
      <c r="F1048295"/>
      <c r="G1048295"/>
      <c r="H1048295" s="13"/>
      <c r="J1048295" s="2"/>
    </row>
  </sheetData>
  <mergeCells count="29">
    <mergeCell ref="R95:U95"/>
    <mergeCell ref="R49:U49"/>
    <mergeCell ref="R50:U50"/>
    <mergeCell ref="R91:U91"/>
    <mergeCell ref="R93:U93"/>
    <mergeCell ref="R94:U94"/>
    <mergeCell ref="R43:U43"/>
    <mergeCell ref="R46:U46"/>
    <mergeCell ref="R47:U47"/>
    <mergeCell ref="R48:U48"/>
    <mergeCell ref="M7:P7"/>
    <mergeCell ref="A8:Q8"/>
    <mergeCell ref="A9:A10"/>
    <mergeCell ref="B9:B10"/>
    <mergeCell ref="C9:E9"/>
    <mergeCell ref="F9:J9"/>
    <mergeCell ref="K9:M9"/>
    <mergeCell ref="N9:P9"/>
    <mergeCell ref="Q9:Q10"/>
    <mergeCell ref="B1:Q1"/>
    <mergeCell ref="B2:Q2"/>
    <mergeCell ref="D4:E4"/>
    <mergeCell ref="F4:F5"/>
    <mergeCell ref="G4:G5"/>
    <mergeCell ref="J4:J5"/>
    <mergeCell ref="K4:K5"/>
    <mergeCell ref="L4:M4"/>
    <mergeCell ref="O4:P4"/>
    <mergeCell ref="D5:D6"/>
  </mergeCells>
  <printOptions horizontalCentered="1" verticalCentered="1"/>
  <pageMargins left="0.23622047244094491" right="0.23622047244094491" top="0.27559055118110237" bottom="0.31496062992125984" header="0.31496062992125984" footer="0.31496062992125984"/>
  <pageSetup scale="70" orientation="landscape" horizontalDpi="0" verticalDpi="0" r:id="rId1"/>
  <headerFooter>
    <oddFooter>&amp;L&amp;"-,Negrita"&amp;12RESPONSABLE MÓDULO DE VACUNACIÓN: &amp;"-,Normal"Napoleón Jiménez Trejo&amp;C&amp;"-,Negrita"&amp;12PERSONAL DE APOYO: &amp;"-,Normal"Eulalio López Montes/Hugo César Rojo Flores&amp;R&amp;"-,Negrita"DOSIS DESP.:&amp;"-,Normal"0 
&amp;"-,Negrita"RECIBOS CANC.:0</oddFooter>
  </headerFooter>
  <rowBreaks count="10" manualBreakCount="10">
    <brk id="30" max="16" man="1"/>
    <brk id="50" max="16" man="1"/>
    <brk id="70" max="16" man="1"/>
    <brk id="90" max="16" man="1"/>
    <brk id="110" max="16" man="1"/>
    <brk id="130" max="16" man="1"/>
    <brk id="150" max="16" man="1"/>
    <brk id="170" max="16" man="1"/>
    <brk id="190" max="16" man="1"/>
    <brk id="210" max="16" man="1"/>
  </rowBreaks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95553-D24E-4C2D-B02D-6EE063A7177E}">
  <dimension ref="A3:F25"/>
  <sheetViews>
    <sheetView workbookViewId="0"/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3" spans="1:6" ht="18.75" x14ac:dyDescent="0.3">
      <c r="A3" s="139" t="s">
        <v>25</v>
      </c>
      <c r="B3" s="139"/>
      <c r="C3" s="139"/>
      <c r="D3" s="139"/>
      <c r="E3" s="139"/>
      <c r="F3" s="139"/>
    </row>
    <row r="4" spans="1:6" ht="18.75" x14ac:dyDescent="0.3">
      <c r="A4" s="145" t="s">
        <v>36</v>
      </c>
      <c r="B4" s="145"/>
      <c r="C4" s="145"/>
      <c r="D4" s="145"/>
      <c r="E4" s="145"/>
      <c r="F4" s="145"/>
    </row>
    <row r="5" spans="1:6" ht="17.25" x14ac:dyDescent="0.3">
      <c r="A5" s="146" t="s">
        <v>2406</v>
      </c>
      <c r="B5" s="146"/>
      <c r="C5" s="146"/>
      <c r="D5" s="146"/>
      <c r="E5" s="146"/>
      <c r="F5" s="146"/>
    </row>
    <row r="7" spans="1:6" ht="34.5" customHeight="1" x14ac:dyDescent="0.25">
      <c r="A7" s="147" t="s">
        <v>2407</v>
      </c>
      <c r="B7" s="148"/>
      <c r="C7" s="148"/>
      <c r="D7" s="148"/>
      <c r="E7" s="148"/>
      <c r="F7" s="148"/>
    </row>
    <row r="9" spans="1:6" ht="15.75" x14ac:dyDescent="0.25">
      <c r="A9" s="149" t="s">
        <v>2425</v>
      </c>
      <c r="B9" s="149"/>
      <c r="C9" s="149"/>
      <c r="D9" s="149"/>
      <c r="E9" s="149"/>
      <c r="F9" s="149"/>
    </row>
    <row r="10" spans="1:6" ht="36.75" customHeight="1" x14ac:dyDescent="0.25">
      <c r="A10" s="144" t="s">
        <v>2424</v>
      </c>
      <c r="B10" s="144"/>
      <c r="C10" s="144"/>
      <c r="D10" s="144"/>
      <c r="E10" s="144"/>
      <c r="F10" s="144"/>
    </row>
    <row r="12" spans="1:6" ht="30" x14ac:dyDescent="0.25">
      <c r="A12" s="24" t="s">
        <v>26</v>
      </c>
      <c r="B12" s="24" t="s">
        <v>27</v>
      </c>
      <c r="C12" s="25" t="s">
        <v>28</v>
      </c>
      <c r="D12" s="23">
        <f>SUM(D13:D14)</f>
        <v>109</v>
      </c>
      <c r="E12" s="25" t="s">
        <v>29</v>
      </c>
      <c r="F12" s="23">
        <f>SUM(F13:F14)</f>
        <v>28</v>
      </c>
    </row>
    <row r="13" spans="1:6" ht="15" customHeight="1" x14ac:dyDescent="0.25">
      <c r="A13" s="140">
        <v>73</v>
      </c>
      <c r="B13" s="142">
        <f>SUM(D12+F12+F15)</f>
        <v>137</v>
      </c>
      <c r="C13" s="26" t="s">
        <v>30</v>
      </c>
      <c r="D13" s="1">
        <v>51</v>
      </c>
      <c r="E13" s="26" t="s">
        <v>30</v>
      </c>
      <c r="F13" s="1">
        <v>14</v>
      </c>
    </row>
    <row r="14" spans="1:6" ht="15" customHeight="1" x14ac:dyDescent="0.25">
      <c r="A14" s="141"/>
      <c r="B14" s="143"/>
      <c r="C14" s="26" t="s">
        <v>31</v>
      </c>
      <c r="D14" s="1">
        <v>58</v>
      </c>
      <c r="E14" s="26" t="s">
        <v>31</v>
      </c>
      <c r="F14" s="1">
        <v>14</v>
      </c>
    </row>
    <row r="15" spans="1:6" ht="15.75" customHeight="1" x14ac:dyDescent="0.25">
      <c r="A15" s="7"/>
      <c r="C15" s="42"/>
      <c r="D15" s="150" t="s">
        <v>45</v>
      </c>
      <c r="E15" s="151"/>
      <c r="F15" s="46">
        <v>0</v>
      </c>
    </row>
    <row r="16" spans="1:6" ht="15.75" customHeight="1" x14ac:dyDescent="0.25">
      <c r="A16" s="7"/>
      <c r="D16" s="29"/>
      <c r="E16" s="28"/>
      <c r="F16" s="29"/>
    </row>
    <row r="17" spans="1:6" ht="15" customHeight="1" x14ac:dyDescent="0.25">
      <c r="D17" s="138" t="s">
        <v>37</v>
      </c>
      <c r="E17" s="138"/>
      <c r="F17" s="29">
        <v>1</v>
      </c>
    </row>
    <row r="19" spans="1:6" x14ac:dyDescent="0.25">
      <c r="B19" s="27" t="s">
        <v>33</v>
      </c>
      <c r="C19" s="27" t="s">
        <v>34</v>
      </c>
      <c r="D19" s="27" t="s">
        <v>35</v>
      </c>
      <c r="E19" s="27" t="s">
        <v>47</v>
      </c>
      <c r="F19" s="27" t="s">
        <v>2405</v>
      </c>
    </row>
    <row r="20" spans="1:6" x14ac:dyDescent="0.25">
      <c r="A20" s="138" t="s">
        <v>32</v>
      </c>
      <c r="B20" s="48">
        <v>598978</v>
      </c>
      <c r="C20" s="48">
        <v>599055</v>
      </c>
      <c r="D20" s="137">
        <v>0</v>
      </c>
      <c r="E20" s="137">
        <v>598988</v>
      </c>
      <c r="F20" s="137">
        <v>0</v>
      </c>
    </row>
    <row r="21" spans="1:6" x14ac:dyDescent="0.25">
      <c r="A21" s="138"/>
      <c r="B21" s="49">
        <v>599057</v>
      </c>
      <c r="C21" s="49">
        <v>599108</v>
      </c>
      <c r="D21" s="137"/>
      <c r="E21" s="137"/>
      <c r="F21" s="137"/>
    </row>
    <row r="22" spans="1:6" x14ac:dyDescent="0.25">
      <c r="A22" s="138"/>
      <c r="B22" s="48">
        <v>599110</v>
      </c>
      <c r="C22" s="48">
        <v>599117</v>
      </c>
      <c r="D22" s="137"/>
      <c r="E22" s="137"/>
      <c r="F22" s="137"/>
    </row>
    <row r="23" spans="1:6" x14ac:dyDescent="0.25">
      <c r="A23" s="47"/>
      <c r="B23" s="48"/>
      <c r="C23" s="48"/>
      <c r="D23" s="3"/>
      <c r="E23" s="3"/>
    </row>
    <row r="24" spans="1:6" x14ac:dyDescent="0.25">
      <c r="A24" s="47"/>
      <c r="B24" s="48"/>
      <c r="C24" s="48"/>
      <c r="D24" s="3"/>
      <c r="E24" s="3"/>
    </row>
    <row r="25" spans="1:6" x14ac:dyDescent="0.25">
      <c r="A25" s="47"/>
      <c r="B25" s="48"/>
      <c r="C25" s="48"/>
      <c r="D25" s="3"/>
      <c r="E25" s="3"/>
    </row>
  </sheetData>
  <mergeCells count="14">
    <mergeCell ref="F20:F22"/>
    <mergeCell ref="A13:A14"/>
    <mergeCell ref="B13:B14"/>
    <mergeCell ref="D15:E15"/>
    <mergeCell ref="D17:E17"/>
    <mergeCell ref="A20:A22"/>
    <mergeCell ref="D20:D22"/>
    <mergeCell ref="E20:E22"/>
    <mergeCell ref="A10:F10"/>
    <mergeCell ref="A3:F3"/>
    <mergeCell ref="A4:F4"/>
    <mergeCell ref="A5:F5"/>
    <mergeCell ref="A7:F7"/>
    <mergeCell ref="A9:F9"/>
  </mergeCells>
  <printOptions horizontalCentered="1" verticalCentered="1"/>
  <pageMargins left="0.70866141732283472" right="0.70866141732283472" top="0.47244094488188981" bottom="0.51181102362204722" header="0.31496062992125984" footer="0.31496062992125984"/>
  <pageSetup scale="120" orientation="landscape" horizontalDpi="0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CDE10-4B2A-45AD-926D-276A6714BB1D}">
  <dimension ref="A1:Q1048229"/>
  <sheetViews>
    <sheetView topLeftCell="B9" workbookViewId="0">
      <selection activeCell="D12" sqref="D12"/>
    </sheetView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22.28515625" style="79" customWidth="1"/>
    <col min="4" max="4" width="26.7109375" customWidth="1"/>
    <col min="5" max="5" width="13.28515625" style="3" customWidth="1"/>
    <col min="6" max="6" width="14.85546875" customWidth="1"/>
    <col min="7" max="7" width="14.5703125" customWidth="1"/>
    <col min="8" max="8" width="9.5703125" style="1" bestFit="1" customWidth="1"/>
    <col min="9" max="9" width="5.7109375" style="1" bestFit="1" customWidth="1"/>
    <col min="10" max="10" width="15.42578125" style="2" customWidth="1"/>
    <col min="11" max="11" width="7.7109375" style="1" bestFit="1" customWidth="1"/>
    <col min="12" max="12" width="7.5703125" style="1" bestFit="1" customWidth="1"/>
    <col min="13" max="13" width="6.5703125" style="1" bestFit="1" customWidth="1"/>
    <col min="14" max="14" width="7.7109375" style="1" bestFit="1" customWidth="1"/>
    <col min="15" max="15" width="6.5703125" style="1" bestFit="1" customWidth="1"/>
    <col min="16" max="16" width="6.140625" style="1" customWidth="1"/>
    <col min="17" max="17" width="10.140625" style="1" customWidth="1"/>
  </cols>
  <sheetData>
    <row r="1" spans="1:17" ht="21" x14ac:dyDescent="0.35">
      <c r="B1" s="153" t="s">
        <v>0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</row>
    <row r="2" spans="1:17" ht="18.75" x14ac:dyDescent="0.3">
      <c r="B2" s="139" t="s">
        <v>11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4" spans="1:17" ht="15.75" customHeight="1" x14ac:dyDescent="0.25">
      <c r="A4" s="6" t="s">
        <v>38</v>
      </c>
      <c r="B4" s="7"/>
      <c r="C4" s="77" t="s">
        <v>16</v>
      </c>
      <c r="D4" s="154">
        <v>45198</v>
      </c>
      <c r="E4" s="154"/>
      <c r="F4" s="156" t="s">
        <v>20</v>
      </c>
      <c r="G4" s="155">
        <v>115</v>
      </c>
      <c r="H4" s="31"/>
      <c r="I4" s="31"/>
      <c r="J4" s="148" t="s">
        <v>21</v>
      </c>
      <c r="K4" s="152">
        <f>N4+Q4+Q7</f>
        <v>137</v>
      </c>
      <c r="L4" s="149" t="s">
        <v>22</v>
      </c>
      <c r="M4" s="149"/>
      <c r="N4" s="36">
        <f>SUM(M5:M6)</f>
        <v>109</v>
      </c>
      <c r="O4" s="149" t="s">
        <v>23</v>
      </c>
      <c r="P4" s="149"/>
      <c r="Q4" s="36">
        <f>SUBTOTAL(9,P5:P6)</f>
        <v>28</v>
      </c>
    </row>
    <row r="5" spans="1:17" ht="15.75" customHeight="1" x14ac:dyDescent="0.25">
      <c r="C5" s="78" t="s">
        <v>17</v>
      </c>
      <c r="D5" s="43" t="s">
        <v>66</v>
      </c>
      <c r="F5" s="156"/>
      <c r="G5" s="155"/>
      <c r="H5" s="31"/>
      <c r="I5" s="31"/>
      <c r="J5" s="148"/>
      <c r="K5" s="152"/>
      <c r="L5" s="9" t="s">
        <v>19</v>
      </c>
      <c r="M5" s="1">
        <v>51</v>
      </c>
      <c r="O5" s="9" t="s">
        <v>19</v>
      </c>
      <c r="P5" s="1">
        <v>14</v>
      </c>
    </row>
    <row r="6" spans="1:17" ht="15" customHeight="1" x14ac:dyDescent="0.25">
      <c r="D6" s="43"/>
      <c r="L6" s="9" t="s">
        <v>18</v>
      </c>
      <c r="M6" s="1">
        <v>58</v>
      </c>
      <c r="N6" s="4"/>
      <c r="O6" s="9" t="s">
        <v>18</v>
      </c>
      <c r="P6" s="1">
        <v>14</v>
      </c>
    </row>
    <row r="7" spans="1:17" ht="15" customHeight="1" x14ac:dyDescent="0.25">
      <c r="C7" s="80"/>
      <c r="D7" s="41"/>
      <c r="E7" s="41"/>
      <c r="F7" s="41"/>
      <c r="G7" s="41"/>
      <c r="J7" s="42" t="s">
        <v>46</v>
      </c>
      <c r="K7" s="36">
        <v>1</v>
      </c>
      <c r="M7" s="157" t="s">
        <v>45</v>
      </c>
      <c r="N7" s="157"/>
      <c r="O7" s="157"/>
      <c r="P7" s="157"/>
      <c r="Q7" s="36">
        <v>0</v>
      </c>
    </row>
    <row r="8" spans="1:17" s="5" customFormat="1" ht="18.75" x14ac:dyDescent="0.3">
      <c r="A8" s="158" t="s">
        <v>2415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</row>
    <row r="9" spans="1:17" ht="15" customHeight="1" x14ac:dyDescent="0.25">
      <c r="A9" s="159" t="s">
        <v>15</v>
      </c>
      <c r="B9" s="159" t="s">
        <v>5</v>
      </c>
      <c r="C9" s="160" t="s">
        <v>14</v>
      </c>
      <c r="D9" s="160"/>
      <c r="E9" s="160"/>
      <c r="F9" s="163" t="s">
        <v>13</v>
      </c>
      <c r="G9" s="164"/>
      <c r="H9" s="164"/>
      <c r="I9" s="164"/>
      <c r="J9" s="165"/>
      <c r="K9" s="161" t="s">
        <v>8</v>
      </c>
      <c r="L9" s="161"/>
      <c r="M9" s="161"/>
      <c r="N9" s="162" t="s">
        <v>7</v>
      </c>
      <c r="O9" s="162"/>
      <c r="P9" s="162"/>
      <c r="Q9" s="159" t="s">
        <v>4</v>
      </c>
    </row>
    <row r="10" spans="1:17" s="4" customFormat="1" ht="27" x14ac:dyDescent="0.25">
      <c r="A10" s="159"/>
      <c r="B10" s="159"/>
      <c r="C10" s="30" t="s">
        <v>12</v>
      </c>
      <c r="D10" s="30" t="s">
        <v>10</v>
      </c>
      <c r="E10" s="30" t="s">
        <v>1</v>
      </c>
      <c r="F10" s="34" t="s">
        <v>12</v>
      </c>
      <c r="G10" s="34" t="s">
        <v>6</v>
      </c>
      <c r="H10" s="35" t="s">
        <v>9</v>
      </c>
      <c r="I10" s="34" t="s">
        <v>3</v>
      </c>
      <c r="J10" s="34" t="s">
        <v>2</v>
      </c>
      <c r="K10" s="33" t="s">
        <v>43</v>
      </c>
      <c r="L10" s="33" t="s">
        <v>41</v>
      </c>
      <c r="M10" s="33" t="s">
        <v>40</v>
      </c>
      <c r="N10" s="32" t="s">
        <v>42</v>
      </c>
      <c r="O10" s="32" t="s">
        <v>41</v>
      </c>
      <c r="P10" s="32" t="s">
        <v>40</v>
      </c>
      <c r="Q10" s="159"/>
    </row>
    <row r="11" spans="1:17" ht="30" x14ac:dyDescent="0.25">
      <c r="A11" s="18">
        <v>1</v>
      </c>
      <c r="B11" s="14">
        <v>598978</v>
      </c>
      <c r="C11" s="68" t="s">
        <v>1917</v>
      </c>
      <c r="D11" s="15" t="s">
        <v>1918</v>
      </c>
      <c r="E11" s="15" t="s">
        <v>1919</v>
      </c>
      <c r="F11" s="15" t="s">
        <v>95</v>
      </c>
      <c r="G11" s="15" t="s">
        <v>111</v>
      </c>
      <c r="H11" s="16" t="s">
        <v>8</v>
      </c>
      <c r="I11" s="16" t="s">
        <v>18</v>
      </c>
      <c r="J11" s="15" t="s">
        <v>1883</v>
      </c>
      <c r="K11" s="16"/>
      <c r="L11" s="16"/>
      <c r="M11" s="16" t="s">
        <v>248</v>
      </c>
      <c r="N11" s="16"/>
      <c r="O11" s="16"/>
      <c r="P11" s="16"/>
      <c r="Q11" s="16">
        <v>1</v>
      </c>
    </row>
    <row r="12" spans="1:17" ht="30" x14ac:dyDescent="0.25">
      <c r="A12" s="18">
        <v>2</v>
      </c>
      <c r="B12" s="14">
        <v>598979</v>
      </c>
      <c r="C12" s="68" t="s">
        <v>1917</v>
      </c>
      <c r="D12" s="15" t="s">
        <v>1918</v>
      </c>
      <c r="E12" s="15" t="s">
        <v>1919</v>
      </c>
      <c r="F12" s="15" t="s">
        <v>1920</v>
      </c>
      <c r="G12" s="15" t="s">
        <v>111</v>
      </c>
      <c r="H12" s="16" t="s">
        <v>7</v>
      </c>
      <c r="I12" s="16" t="s">
        <v>19</v>
      </c>
      <c r="J12" s="15" t="s">
        <v>114</v>
      </c>
      <c r="K12" s="16"/>
      <c r="L12" s="16"/>
      <c r="M12" s="16"/>
      <c r="N12" s="16"/>
      <c r="O12" s="16" t="s">
        <v>464</v>
      </c>
      <c r="P12" s="16"/>
      <c r="Q12" s="16">
        <v>1</v>
      </c>
    </row>
    <row r="13" spans="1:17" ht="30" x14ac:dyDescent="0.25">
      <c r="A13" s="18">
        <v>3</v>
      </c>
      <c r="B13" s="14">
        <v>598980</v>
      </c>
      <c r="C13" s="68" t="s">
        <v>1917</v>
      </c>
      <c r="D13" s="15" t="s">
        <v>1918</v>
      </c>
      <c r="E13" s="15" t="s">
        <v>1919</v>
      </c>
      <c r="F13" s="15" t="s">
        <v>699</v>
      </c>
      <c r="G13" s="15" t="s">
        <v>111</v>
      </c>
      <c r="H13" s="16" t="s">
        <v>7</v>
      </c>
      <c r="I13" s="16" t="s">
        <v>19</v>
      </c>
      <c r="J13" s="16" t="s">
        <v>1533</v>
      </c>
      <c r="K13" s="16"/>
      <c r="L13" s="16"/>
      <c r="M13" s="16"/>
      <c r="N13" s="16"/>
      <c r="O13" s="16" t="s">
        <v>108</v>
      </c>
      <c r="P13" s="16"/>
      <c r="Q13" s="16">
        <v>1</v>
      </c>
    </row>
    <row r="14" spans="1:17" ht="30" x14ac:dyDescent="0.25">
      <c r="A14" s="18">
        <v>4</v>
      </c>
      <c r="B14" s="14">
        <v>598981</v>
      </c>
      <c r="C14" s="68" t="s">
        <v>1921</v>
      </c>
      <c r="D14" s="15" t="s">
        <v>1922</v>
      </c>
      <c r="E14" s="15" t="s">
        <v>1919</v>
      </c>
      <c r="F14" s="15" t="s">
        <v>1190</v>
      </c>
      <c r="G14" s="15" t="s">
        <v>111</v>
      </c>
      <c r="H14" s="16" t="s">
        <v>8</v>
      </c>
      <c r="I14" s="16" t="s">
        <v>18</v>
      </c>
      <c r="J14" s="15" t="s">
        <v>1839</v>
      </c>
      <c r="K14" s="16"/>
      <c r="L14" s="16"/>
      <c r="M14" s="16" t="s">
        <v>248</v>
      </c>
      <c r="N14" s="16"/>
      <c r="O14" s="16"/>
      <c r="P14" s="16"/>
      <c r="Q14" s="16">
        <v>2</v>
      </c>
    </row>
    <row r="15" spans="1:17" ht="30" x14ac:dyDescent="0.25">
      <c r="A15" s="18">
        <v>5</v>
      </c>
      <c r="B15" s="14">
        <v>598982</v>
      </c>
      <c r="C15" s="68" t="s">
        <v>1921</v>
      </c>
      <c r="D15" s="15" t="s">
        <v>1922</v>
      </c>
      <c r="E15" s="15" t="s">
        <v>1919</v>
      </c>
      <c r="F15" s="15" t="s">
        <v>1923</v>
      </c>
      <c r="G15" s="15" t="s">
        <v>111</v>
      </c>
      <c r="H15" s="16" t="s">
        <v>8</v>
      </c>
      <c r="I15" s="16" t="s">
        <v>18</v>
      </c>
      <c r="J15" s="15" t="s">
        <v>1839</v>
      </c>
      <c r="K15" s="16"/>
      <c r="L15" s="16"/>
      <c r="M15" s="16" t="s">
        <v>154</v>
      </c>
      <c r="N15" s="16"/>
      <c r="O15" s="16"/>
      <c r="P15" s="16"/>
      <c r="Q15" s="16">
        <v>4</v>
      </c>
    </row>
    <row r="16" spans="1:17" ht="30" x14ac:dyDescent="0.25">
      <c r="A16" s="18">
        <v>6</v>
      </c>
      <c r="B16" s="14">
        <v>598983</v>
      </c>
      <c r="C16" s="68" t="s">
        <v>1924</v>
      </c>
      <c r="D16" s="15" t="s">
        <v>1925</v>
      </c>
      <c r="E16" s="15" t="s">
        <v>1919</v>
      </c>
      <c r="F16" s="15" t="s">
        <v>1926</v>
      </c>
      <c r="G16" s="15" t="s">
        <v>111</v>
      </c>
      <c r="H16" s="16" t="s">
        <v>7</v>
      </c>
      <c r="I16" s="16" t="s">
        <v>19</v>
      </c>
      <c r="J16" s="15" t="s">
        <v>1927</v>
      </c>
      <c r="K16" s="16"/>
      <c r="L16" s="16"/>
      <c r="M16" s="16"/>
      <c r="N16" s="16"/>
      <c r="P16" s="16" t="s">
        <v>1719</v>
      </c>
      <c r="Q16" s="16">
        <v>3</v>
      </c>
    </row>
    <row r="17" spans="1:17" ht="30" x14ac:dyDescent="0.25">
      <c r="A17" s="18">
        <v>7</v>
      </c>
      <c r="B17" s="14">
        <v>598984</v>
      </c>
      <c r="C17" s="68" t="s">
        <v>1924</v>
      </c>
      <c r="D17" s="15" t="s">
        <v>1925</v>
      </c>
      <c r="E17" s="15" t="s">
        <v>1919</v>
      </c>
      <c r="F17" s="15" t="s">
        <v>1436</v>
      </c>
      <c r="G17" s="15" t="s">
        <v>111</v>
      </c>
      <c r="H17" s="16" t="s">
        <v>8</v>
      </c>
      <c r="I17" s="16" t="s">
        <v>18</v>
      </c>
      <c r="J17" s="15" t="s">
        <v>127</v>
      </c>
      <c r="K17" s="16"/>
      <c r="L17" s="16"/>
      <c r="M17" s="16" t="s">
        <v>154</v>
      </c>
      <c r="N17" s="16"/>
      <c r="O17" s="16"/>
      <c r="P17" s="16"/>
      <c r="Q17" s="16">
        <v>5</v>
      </c>
    </row>
    <row r="18" spans="1:17" x14ac:dyDescent="0.25">
      <c r="A18" s="18">
        <v>8</v>
      </c>
      <c r="B18" s="14">
        <v>598985</v>
      </c>
      <c r="C18" s="68" t="s">
        <v>1928</v>
      </c>
      <c r="D18" s="15" t="s">
        <v>1929</v>
      </c>
      <c r="E18" s="15" t="s">
        <v>1919</v>
      </c>
      <c r="F18" s="15" t="s">
        <v>1930</v>
      </c>
      <c r="G18" s="15" t="s">
        <v>111</v>
      </c>
      <c r="H18" s="16" t="s">
        <v>8</v>
      </c>
      <c r="I18" s="16" t="s">
        <v>18</v>
      </c>
      <c r="J18" s="15" t="s">
        <v>140</v>
      </c>
      <c r="K18" s="16" t="s">
        <v>290</v>
      </c>
      <c r="L18" s="16"/>
      <c r="M18" s="16"/>
      <c r="N18" s="16"/>
      <c r="O18" s="16"/>
      <c r="P18" s="16"/>
      <c r="Q18" s="16">
        <v>1</v>
      </c>
    </row>
    <row r="19" spans="1:17" ht="30" x14ac:dyDescent="0.25">
      <c r="A19" s="18">
        <v>9</v>
      </c>
      <c r="B19" s="14">
        <v>598986</v>
      </c>
      <c r="C19" s="68" t="s">
        <v>1931</v>
      </c>
      <c r="D19" s="15" t="s">
        <v>1932</v>
      </c>
      <c r="E19" s="15" t="s">
        <v>1919</v>
      </c>
      <c r="F19" s="15" t="s">
        <v>1933</v>
      </c>
      <c r="G19" s="15" t="s">
        <v>1582</v>
      </c>
      <c r="H19" s="16" t="s">
        <v>8</v>
      </c>
      <c r="I19" s="16" t="s">
        <v>18</v>
      </c>
      <c r="J19" s="15" t="s">
        <v>112</v>
      </c>
      <c r="K19" s="16"/>
      <c r="L19" s="16"/>
      <c r="M19" s="16" t="s">
        <v>428</v>
      </c>
      <c r="N19" s="16"/>
      <c r="O19" s="16"/>
      <c r="P19" s="16"/>
      <c r="Q19" s="16">
        <v>12</v>
      </c>
    </row>
    <row r="20" spans="1:17" ht="30" x14ac:dyDescent="0.25">
      <c r="A20" s="18">
        <v>10</v>
      </c>
      <c r="B20" s="14">
        <v>598987</v>
      </c>
      <c r="C20" s="68" t="s">
        <v>1934</v>
      </c>
      <c r="D20" s="15" t="s">
        <v>1932</v>
      </c>
      <c r="E20" s="15" t="s">
        <v>1919</v>
      </c>
      <c r="F20" s="15" t="s">
        <v>555</v>
      </c>
      <c r="G20" s="15" t="s">
        <v>1582</v>
      </c>
      <c r="H20" s="16" t="s">
        <v>8</v>
      </c>
      <c r="I20" s="16" t="s">
        <v>18</v>
      </c>
      <c r="J20" s="15" t="s">
        <v>112</v>
      </c>
      <c r="K20" s="16"/>
      <c r="L20" s="16"/>
      <c r="M20" s="16" t="s">
        <v>428</v>
      </c>
      <c r="N20" s="16"/>
      <c r="O20" s="16"/>
      <c r="P20" s="16"/>
      <c r="Q20" s="16">
        <v>12</v>
      </c>
    </row>
    <row r="21" spans="1:17" x14ac:dyDescent="0.25">
      <c r="A21" s="25"/>
      <c r="B21" s="39">
        <v>598988</v>
      </c>
      <c r="C21" s="83" t="s">
        <v>2426</v>
      </c>
      <c r="D21" s="15"/>
      <c r="E21" s="15"/>
      <c r="F21" s="15"/>
      <c r="G21" s="15"/>
      <c r="H21" s="16"/>
      <c r="I21" s="16"/>
      <c r="J21" s="15"/>
      <c r="K21" s="16"/>
      <c r="L21" s="16"/>
      <c r="M21" s="16"/>
      <c r="N21" s="16"/>
      <c r="O21" s="16"/>
      <c r="P21" s="16"/>
      <c r="Q21" s="16"/>
    </row>
    <row r="22" spans="1:17" x14ac:dyDescent="0.25">
      <c r="A22" s="18">
        <v>11</v>
      </c>
      <c r="B22" s="71">
        <v>598989</v>
      </c>
      <c r="C22" s="68" t="s">
        <v>1935</v>
      </c>
      <c r="D22" s="15" t="s">
        <v>1936</v>
      </c>
      <c r="E22" s="15" t="s">
        <v>1919</v>
      </c>
      <c r="F22" s="15" t="s">
        <v>1937</v>
      </c>
      <c r="G22" s="15" t="s">
        <v>111</v>
      </c>
      <c r="H22" s="16" t="s">
        <v>8</v>
      </c>
      <c r="I22" s="16" t="s">
        <v>18</v>
      </c>
      <c r="J22" s="15" t="s">
        <v>117</v>
      </c>
      <c r="K22" s="16" t="s">
        <v>264</v>
      </c>
      <c r="L22" s="16"/>
      <c r="M22" s="16"/>
      <c r="N22" s="16"/>
      <c r="O22" s="16"/>
      <c r="P22" s="16"/>
      <c r="Q22" s="16">
        <v>1</v>
      </c>
    </row>
    <row r="23" spans="1:17" ht="30" x14ac:dyDescent="0.25">
      <c r="A23" s="18">
        <v>12</v>
      </c>
      <c r="B23" s="71">
        <v>598990</v>
      </c>
      <c r="C23" s="68" t="s">
        <v>1938</v>
      </c>
      <c r="D23" s="15" t="s">
        <v>1939</v>
      </c>
      <c r="E23" s="15" t="s">
        <v>1919</v>
      </c>
      <c r="F23" s="15" t="s">
        <v>1940</v>
      </c>
      <c r="G23" s="15" t="s">
        <v>111</v>
      </c>
      <c r="H23" s="16" t="s">
        <v>8</v>
      </c>
      <c r="I23" s="16" t="s">
        <v>19</v>
      </c>
      <c r="J23" s="16" t="s">
        <v>1941</v>
      </c>
      <c r="K23" s="16"/>
      <c r="L23" s="16" t="s">
        <v>108</v>
      </c>
      <c r="M23" s="16"/>
      <c r="N23" s="16"/>
      <c r="O23" s="16"/>
      <c r="P23" s="16"/>
      <c r="Q23" s="16">
        <v>1</v>
      </c>
    </row>
    <row r="24" spans="1:17" ht="30" x14ac:dyDescent="0.25">
      <c r="A24" s="18">
        <v>13</v>
      </c>
      <c r="B24" s="71">
        <v>598991</v>
      </c>
      <c r="C24" s="68" t="s">
        <v>1938</v>
      </c>
      <c r="D24" s="15" t="s">
        <v>1939</v>
      </c>
      <c r="E24" s="15" t="s">
        <v>1919</v>
      </c>
      <c r="F24" s="15" t="s">
        <v>1941</v>
      </c>
      <c r="G24" s="15" t="s">
        <v>111</v>
      </c>
      <c r="H24" s="16" t="s">
        <v>8</v>
      </c>
      <c r="I24" s="16" t="s">
        <v>19</v>
      </c>
      <c r="J24" s="15" t="s">
        <v>1941</v>
      </c>
      <c r="K24" s="16"/>
      <c r="L24" s="16" t="s">
        <v>108</v>
      </c>
      <c r="M24" s="16"/>
      <c r="N24" s="16"/>
      <c r="O24" s="16"/>
      <c r="P24" s="16"/>
      <c r="Q24" s="16">
        <v>1</v>
      </c>
    </row>
    <row r="25" spans="1:17" ht="30" x14ac:dyDescent="0.25">
      <c r="A25" s="18">
        <v>14</v>
      </c>
      <c r="B25" s="71">
        <v>598992</v>
      </c>
      <c r="C25" s="68" t="s">
        <v>1938</v>
      </c>
      <c r="D25" s="15" t="s">
        <v>1939</v>
      </c>
      <c r="E25" s="15" t="s">
        <v>1919</v>
      </c>
      <c r="F25" s="15" t="s">
        <v>1941</v>
      </c>
      <c r="G25" s="15" t="s">
        <v>111</v>
      </c>
      <c r="H25" s="16" t="s">
        <v>8</v>
      </c>
      <c r="I25" s="16" t="s">
        <v>18</v>
      </c>
      <c r="J25" s="15"/>
      <c r="K25" s="16"/>
      <c r="L25" s="16" t="s">
        <v>108</v>
      </c>
      <c r="M25" s="16"/>
      <c r="N25" s="16"/>
      <c r="O25" s="16"/>
      <c r="P25" s="16"/>
      <c r="Q25" s="16" t="s">
        <v>337</v>
      </c>
    </row>
    <row r="26" spans="1:17" ht="30" x14ac:dyDescent="0.25">
      <c r="A26" s="18">
        <v>15</v>
      </c>
      <c r="B26" s="71">
        <v>598993</v>
      </c>
      <c r="C26" s="68" t="s">
        <v>1938</v>
      </c>
      <c r="D26" s="15" t="s">
        <v>1939</v>
      </c>
      <c r="E26" s="15" t="s">
        <v>1919</v>
      </c>
      <c r="F26" s="15" t="s">
        <v>1942</v>
      </c>
      <c r="G26" s="15" t="s">
        <v>1582</v>
      </c>
      <c r="H26" s="16" t="s">
        <v>7</v>
      </c>
      <c r="I26" s="16" t="s">
        <v>18</v>
      </c>
      <c r="J26" s="15" t="s">
        <v>127</v>
      </c>
      <c r="K26" s="16"/>
      <c r="L26" s="16"/>
      <c r="M26" s="16"/>
      <c r="N26" s="16"/>
      <c r="O26" s="16" t="s">
        <v>108</v>
      </c>
      <c r="P26" s="16"/>
      <c r="Q26" s="16">
        <v>1</v>
      </c>
    </row>
    <row r="27" spans="1:17" ht="30" x14ac:dyDescent="0.25">
      <c r="A27" s="18">
        <v>16</v>
      </c>
      <c r="B27" s="71">
        <v>598994</v>
      </c>
      <c r="C27" s="68" t="s">
        <v>1943</v>
      </c>
      <c r="D27" s="15" t="s">
        <v>1939</v>
      </c>
      <c r="E27" s="15" t="s">
        <v>1919</v>
      </c>
      <c r="F27" s="15" t="s">
        <v>1774</v>
      </c>
      <c r="G27" s="15" t="s">
        <v>1944</v>
      </c>
      <c r="H27" s="16" t="s">
        <v>8</v>
      </c>
      <c r="I27" s="16" t="s">
        <v>19</v>
      </c>
      <c r="J27" s="15" t="s">
        <v>117</v>
      </c>
      <c r="K27" s="16"/>
      <c r="L27" s="16"/>
      <c r="M27" s="16" t="s">
        <v>154</v>
      </c>
      <c r="N27" s="16"/>
      <c r="O27" s="16"/>
      <c r="P27" s="16"/>
      <c r="Q27" s="16">
        <v>1</v>
      </c>
    </row>
    <row r="28" spans="1:17" ht="30" x14ac:dyDescent="0.25">
      <c r="A28" s="18">
        <v>17</v>
      </c>
      <c r="B28" s="71">
        <v>598995</v>
      </c>
      <c r="C28" s="68" t="s">
        <v>1943</v>
      </c>
      <c r="D28" s="15" t="s">
        <v>1939</v>
      </c>
      <c r="E28" s="15" t="s">
        <v>1919</v>
      </c>
      <c r="F28" s="15" t="s">
        <v>1945</v>
      </c>
      <c r="G28" s="15" t="s">
        <v>1944</v>
      </c>
      <c r="H28" s="16" t="s">
        <v>8</v>
      </c>
      <c r="I28" s="16" t="s">
        <v>19</v>
      </c>
      <c r="J28" s="15" t="s">
        <v>117</v>
      </c>
      <c r="K28" s="16"/>
      <c r="L28" s="16" t="s">
        <v>108</v>
      </c>
      <c r="M28" s="16"/>
      <c r="N28" s="16"/>
      <c r="O28" s="16"/>
      <c r="P28" s="16"/>
      <c r="Q28" s="16">
        <v>1</v>
      </c>
    </row>
    <row r="29" spans="1:17" ht="30" x14ac:dyDescent="0.25">
      <c r="A29" s="18">
        <v>18</v>
      </c>
      <c r="B29" s="71">
        <v>598996</v>
      </c>
      <c r="C29" s="68" t="s">
        <v>1943</v>
      </c>
      <c r="D29" s="15" t="s">
        <v>1939</v>
      </c>
      <c r="E29" s="15" t="s">
        <v>1919</v>
      </c>
      <c r="F29" s="15" t="s">
        <v>126</v>
      </c>
      <c r="G29" s="15" t="s">
        <v>111</v>
      </c>
      <c r="H29" s="16" t="s">
        <v>8</v>
      </c>
      <c r="I29" s="16" t="s">
        <v>18</v>
      </c>
      <c r="J29" s="15" t="s">
        <v>112</v>
      </c>
      <c r="K29" s="16"/>
      <c r="L29" s="16"/>
      <c r="M29" s="16" t="s">
        <v>186</v>
      </c>
      <c r="N29" s="16"/>
      <c r="O29" s="16"/>
      <c r="P29" s="16"/>
      <c r="Q29" s="16">
        <v>10</v>
      </c>
    </row>
    <row r="30" spans="1:17" ht="30" x14ac:dyDescent="0.25">
      <c r="A30" s="18">
        <v>19</v>
      </c>
      <c r="B30" s="71">
        <v>598997</v>
      </c>
      <c r="C30" s="68" t="s">
        <v>1946</v>
      </c>
      <c r="D30" s="15" t="s">
        <v>1939</v>
      </c>
      <c r="E30" s="15" t="s">
        <v>1919</v>
      </c>
      <c r="F30" s="15" t="s">
        <v>1730</v>
      </c>
      <c r="G30" s="15" t="s">
        <v>111</v>
      </c>
      <c r="H30" s="16" t="s">
        <v>8</v>
      </c>
      <c r="I30" s="16" t="s">
        <v>18</v>
      </c>
      <c r="J30" s="15" t="s">
        <v>1883</v>
      </c>
      <c r="K30" s="16"/>
      <c r="L30" s="16"/>
      <c r="M30" s="16" t="s">
        <v>105</v>
      </c>
      <c r="N30" s="16"/>
      <c r="O30" s="16"/>
      <c r="P30" s="16"/>
      <c r="Q30" s="16">
        <v>2</v>
      </c>
    </row>
    <row r="31" spans="1:17" ht="30" x14ac:dyDescent="0.25">
      <c r="A31" s="18">
        <v>20</v>
      </c>
      <c r="B31" s="71">
        <v>598998</v>
      </c>
      <c r="C31" s="68" t="s">
        <v>1947</v>
      </c>
      <c r="D31" s="15" t="s">
        <v>1948</v>
      </c>
      <c r="E31" s="15" t="s">
        <v>1919</v>
      </c>
      <c r="F31" s="15" t="s">
        <v>197</v>
      </c>
      <c r="G31" s="15" t="s">
        <v>111</v>
      </c>
      <c r="H31" s="16" t="s">
        <v>8</v>
      </c>
      <c r="I31" s="16" t="s">
        <v>19</v>
      </c>
      <c r="J31" s="15" t="s">
        <v>127</v>
      </c>
      <c r="K31" s="16"/>
      <c r="L31" s="16"/>
      <c r="M31" s="16" t="s">
        <v>97</v>
      </c>
      <c r="N31" s="16"/>
      <c r="O31" s="16"/>
      <c r="P31" s="16"/>
      <c r="Q31" s="16">
        <v>6</v>
      </c>
    </row>
    <row r="32" spans="1:17" ht="30" x14ac:dyDescent="0.25">
      <c r="A32" s="18">
        <v>21</v>
      </c>
      <c r="B32" s="71">
        <v>598999</v>
      </c>
      <c r="C32" s="68" t="s">
        <v>1947</v>
      </c>
      <c r="D32" s="15" t="s">
        <v>1948</v>
      </c>
      <c r="E32" s="15" t="s">
        <v>1919</v>
      </c>
      <c r="F32" s="15" t="s">
        <v>1949</v>
      </c>
      <c r="G32" s="15" t="s">
        <v>111</v>
      </c>
      <c r="H32" s="16" t="s">
        <v>8</v>
      </c>
      <c r="I32" s="16" t="s">
        <v>18</v>
      </c>
      <c r="J32" s="15" t="s">
        <v>117</v>
      </c>
      <c r="K32" s="16"/>
      <c r="L32" s="16"/>
      <c r="M32" s="16" t="s">
        <v>99</v>
      </c>
      <c r="N32" s="16"/>
      <c r="O32" s="16"/>
      <c r="P32" s="16"/>
      <c r="Q32" s="16">
        <v>3</v>
      </c>
    </row>
    <row r="33" spans="1:17" ht="30" x14ac:dyDescent="0.25">
      <c r="A33" s="18">
        <v>22</v>
      </c>
      <c r="B33" s="71">
        <v>599000</v>
      </c>
      <c r="C33" s="68" t="s">
        <v>1947</v>
      </c>
      <c r="D33" s="15" t="s">
        <v>1948</v>
      </c>
      <c r="E33" s="15" t="s">
        <v>1919</v>
      </c>
      <c r="F33" s="15" t="s">
        <v>1950</v>
      </c>
      <c r="G33" s="15" t="s">
        <v>111</v>
      </c>
      <c r="H33" s="16" t="s">
        <v>8</v>
      </c>
      <c r="I33" s="16" t="s">
        <v>18</v>
      </c>
      <c r="J33" s="15" t="s">
        <v>117</v>
      </c>
      <c r="K33" s="16" t="s">
        <v>222</v>
      </c>
      <c r="L33" s="16"/>
      <c r="M33" s="16"/>
      <c r="N33" s="16"/>
      <c r="O33" s="16"/>
      <c r="P33" s="16"/>
      <c r="Q33" s="16">
        <v>1</v>
      </c>
    </row>
    <row r="34" spans="1:17" ht="30" x14ac:dyDescent="0.25">
      <c r="A34" s="18">
        <v>23</v>
      </c>
      <c r="B34" s="71">
        <v>599001</v>
      </c>
      <c r="C34" s="68" t="s">
        <v>1951</v>
      </c>
      <c r="D34" s="15" t="s">
        <v>1952</v>
      </c>
      <c r="E34" s="15" t="s">
        <v>1919</v>
      </c>
      <c r="F34" s="15" t="s">
        <v>1953</v>
      </c>
      <c r="G34" s="15" t="s">
        <v>111</v>
      </c>
      <c r="H34" s="16" t="s">
        <v>8</v>
      </c>
      <c r="I34" s="16" t="s">
        <v>18</v>
      </c>
      <c r="J34" s="15" t="s">
        <v>397</v>
      </c>
      <c r="K34" s="16"/>
      <c r="L34" s="16"/>
      <c r="M34" s="16" t="s">
        <v>99</v>
      </c>
      <c r="N34" s="16"/>
      <c r="O34" s="16"/>
      <c r="P34" s="16"/>
      <c r="Q34" s="16">
        <v>3</v>
      </c>
    </row>
    <row r="35" spans="1:17" ht="30" x14ac:dyDescent="0.25">
      <c r="A35" s="18">
        <v>24</v>
      </c>
      <c r="B35" s="71">
        <v>599002</v>
      </c>
      <c r="C35" s="68" t="s">
        <v>1951</v>
      </c>
      <c r="D35" s="15" t="s">
        <v>1952</v>
      </c>
      <c r="E35" s="15" t="s">
        <v>1919</v>
      </c>
      <c r="F35" s="15" t="s">
        <v>1954</v>
      </c>
      <c r="G35" s="15" t="s">
        <v>111</v>
      </c>
      <c r="H35" s="16" t="s">
        <v>8</v>
      </c>
      <c r="I35" s="16" t="s">
        <v>19</v>
      </c>
      <c r="J35" s="15" t="s">
        <v>397</v>
      </c>
      <c r="K35" s="16"/>
      <c r="L35" s="16"/>
      <c r="M35" s="16" t="s">
        <v>99</v>
      </c>
      <c r="N35" s="16"/>
      <c r="O35" s="16"/>
      <c r="P35" s="16"/>
      <c r="Q35" s="16">
        <v>3</v>
      </c>
    </row>
    <row r="36" spans="1:17" ht="30" x14ac:dyDescent="0.25">
      <c r="A36" s="18">
        <v>25</v>
      </c>
      <c r="B36" s="71">
        <v>599003</v>
      </c>
      <c r="C36" s="68" t="s">
        <v>1951</v>
      </c>
      <c r="D36" s="15" t="s">
        <v>1952</v>
      </c>
      <c r="E36" s="15" t="s">
        <v>1919</v>
      </c>
      <c r="F36" s="15" t="s">
        <v>1955</v>
      </c>
      <c r="G36" s="15" t="s">
        <v>111</v>
      </c>
      <c r="H36" s="16" t="s">
        <v>8</v>
      </c>
      <c r="I36" s="16" t="s">
        <v>18</v>
      </c>
      <c r="J36" s="15" t="s">
        <v>1956</v>
      </c>
      <c r="K36" s="16"/>
      <c r="L36" s="16" t="s">
        <v>108</v>
      </c>
      <c r="M36" s="16"/>
      <c r="N36" s="16"/>
      <c r="O36" s="16"/>
      <c r="P36" s="16"/>
      <c r="Q36" s="16">
        <v>2</v>
      </c>
    </row>
    <row r="37" spans="1:17" ht="30" x14ac:dyDescent="0.25">
      <c r="A37" s="18">
        <v>26</v>
      </c>
      <c r="B37" s="71">
        <v>599004</v>
      </c>
      <c r="C37" s="68" t="s">
        <v>1951</v>
      </c>
      <c r="D37" s="15" t="s">
        <v>1952</v>
      </c>
      <c r="E37" s="15" t="s">
        <v>1919</v>
      </c>
      <c r="F37" s="15" t="s">
        <v>1503</v>
      </c>
      <c r="G37" s="15" t="s">
        <v>111</v>
      </c>
      <c r="H37" s="16" t="s">
        <v>8</v>
      </c>
      <c r="I37" s="16" t="s">
        <v>19</v>
      </c>
      <c r="J37" s="15" t="s">
        <v>117</v>
      </c>
      <c r="K37" s="16"/>
      <c r="L37" s="16"/>
      <c r="M37" s="16" t="s">
        <v>99</v>
      </c>
      <c r="N37" s="16"/>
      <c r="O37" s="16"/>
      <c r="P37" s="16"/>
      <c r="Q37" s="16">
        <v>4</v>
      </c>
    </row>
    <row r="38" spans="1:17" ht="30" x14ac:dyDescent="0.25">
      <c r="A38" s="18">
        <v>27</v>
      </c>
      <c r="B38" s="71">
        <v>599005</v>
      </c>
      <c r="C38" s="68" t="s">
        <v>1957</v>
      </c>
      <c r="D38" s="15" t="s">
        <v>1958</v>
      </c>
      <c r="E38" s="15" t="s">
        <v>1919</v>
      </c>
      <c r="F38" s="15" t="s">
        <v>1959</v>
      </c>
      <c r="G38" s="15" t="s">
        <v>111</v>
      </c>
      <c r="H38" s="16" t="s">
        <v>8</v>
      </c>
      <c r="I38" s="16" t="s">
        <v>18</v>
      </c>
      <c r="J38" s="15" t="s">
        <v>1960</v>
      </c>
      <c r="K38" s="16"/>
      <c r="L38" s="16" t="s">
        <v>464</v>
      </c>
      <c r="M38" s="16"/>
      <c r="N38" s="16"/>
      <c r="O38" s="16"/>
      <c r="P38" s="16"/>
      <c r="Q38" s="16">
        <v>2</v>
      </c>
    </row>
    <row r="39" spans="1:17" ht="30" x14ac:dyDescent="0.25">
      <c r="A39" s="18">
        <v>28</v>
      </c>
      <c r="B39" s="71">
        <v>599006</v>
      </c>
      <c r="C39" s="68" t="s">
        <v>1961</v>
      </c>
      <c r="D39" s="15" t="s">
        <v>1962</v>
      </c>
      <c r="E39" s="15" t="s">
        <v>1919</v>
      </c>
      <c r="F39" s="15" t="s">
        <v>1963</v>
      </c>
      <c r="G39" s="15" t="s">
        <v>1964</v>
      </c>
      <c r="H39" s="16" t="s">
        <v>8</v>
      </c>
      <c r="I39" s="16" t="s">
        <v>19</v>
      </c>
      <c r="J39" s="15" t="s">
        <v>1320</v>
      </c>
      <c r="K39" s="16"/>
      <c r="L39" s="16"/>
      <c r="M39" s="16" t="s">
        <v>99</v>
      </c>
      <c r="N39" s="16"/>
      <c r="O39" s="16"/>
      <c r="P39" s="16"/>
      <c r="Q39" s="16">
        <v>3</v>
      </c>
    </row>
    <row r="40" spans="1:17" ht="30" x14ac:dyDescent="0.25">
      <c r="A40" s="18">
        <v>29</v>
      </c>
      <c r="B40" s="71">
        <v>599007</v>
      </c>
      <c r="C40" s="68" t="s">
        <v>1961</v>
      </c>
      <c r="D40" s="15" t="s">
        <v>1962</v>
      </c>
      <c r="E40" s="15" t="s">
        <v>1919</v>
      </c>
      <c r="F40" s="15" t="s">
        <v>1965</v>
      </c>
      <c r="G40" s="15" t="s">
        <v>111</v>
      </c>
      <c r="H40" s="16" t="s">
        <v>7</v>
      </c>
      <c r="I40" s="16" t="s">
        <v>18</v>
      </c>
      <c r="J40" s="15" t="s">
        <v>368</v>
      </c>
      <c r="K40" s="16"/>
      <c r="L40" s="16"/>
      <c r="M40" s="16"/>
      <c r="N40" s="16"/>
      <c r="O40" s="16"/>
      <c r="P40" s="16" t="s">
        <v>154</v>
      </c>
      <c r="Q40" s="16">
        <v>5</v>
      </c>
    </row>
    <row r="41" spans="1:17" ht="30" x14ac:dyDescent="0.25">
      <c r="A41" s="18">
        <v>30</v>
      </c>
      <c r="B41" s="71">
        <v>599008</v>
      </c>
      <c r="C41" s="68" t="s">
        <v>1966</v>
      </c>
      <c r="D41" s="15" t="s">
        <v>1967</v>
      </c>
      <c r="E41" s="15" t="s">
        <v>1919</v>
      </c>
      <c r="F41" s="15" t="s">
        <v>179</v>
      </c>
      <c r="G41" s="15" t="s">
        <v>111</v>
      </c>
      <c r="H41" s="16" t="s">
        <v>8</v>
      </c>
      <c r="I41" s="16" t="s">
        <v>18</v>
      </c>
      <c r="J41" s="15" t="s">
        <v>112</v>
      </c>
      <c r="K41" s="16" t="s">
        <v>222</v>
      </c>
      <c r="L41" s="16"/>
      <c r="M41" s="16"/>
      <c r="N41" s="16"/>
      <c r="O41" s="16" t="s">
        <v>108</v>
      </c>
      <c r="P41" s="16"/>
      <c r="Q41" s="16">
        <v>2</v>
      </c>
    </row>
    <row r="42" spans="1:17" ht="30" x14ac:dyDescent="0.25">
      <c r="A42" s="18">
        <v>31</v>
      </c>
      <c r="B42" s="71">
        <v>599009</v>
      </c>
      <c r="C42" s="68" t="s">
        <v>1966</v>
      </c>
      <c r="D42" s="15" t="s">
        <v>1967</v>
      </c>
      <c r="E42" s="15" t="s">
        <v>1919</v>
      </c>
      <c r="F42" s="15" t="s">
        <v>1968</v>
      </c>
      <c r="G42" s="15" t="s">
        <v>111</v>
      </c>
      <c r="H42" s="16" t="s">
        <v>8</v>
      </c>
      <c r="I42" s="16" t="s">
        <v>18</v>
      </c>
      <c r="J42" s="15" t="s">
        <v>117</v>
      </c>
      <c r="K42" s="16" t="s">
        <v>222</v>
      </c>
      <c r="L42" s="16"/>
      <c r="M42" s="16"/>
      <c r="N42" s="16"/>
      <c r="O42" s="16" t="s">
        <v>108</v>
      </c>
      <c r="P42" s="16"/>
      <c r="Q42" s="16">
        <v>1</v>
      </c>
    </row>
    <row r="43" spans="1:17" ht="30" x14ac:dyDescent="0.25">
      <c r="A43" s="18">
        <v>32</v>
      </c>
      <c r="B43" s="71">
        <v>599010</v>
      </c>
      <c r="C43" s="68" t="s">
        <v>1969</v>
      </c>
      <c r="D43" s="15" t="s">
        <v>1967</v>
      </c>
      <c r="E43" s="15" t="s">
        <v>1919</v>
      </c>
      <c r="F43" s="15" t="s">
        <v>363</v>
      </c>
      <c r="G43" s="15" t="s">
        <v>1970</v>
      </c>
      <c r="H43" s="16" t="s">
        <v>8</v>
      </c>
      <c r="I43" s="16" t="s">
        <v>19</v>
      </c>
      <c r="J43" s="15" t="s">
        <v>1971</v>
      </c>
      <c r="K43" s="16"/>
      <c r="L43" s="16"/>
      <c r="M43" s="16" t="s">
        <v>478</v>
      </c>
      <c r="N43" s="16"/>
      <c r="O43" s="16"/>
      <c r="P43" s="16"/>
      <c r="Q43" s="16">
        <v>11</v>
      </c>
    </row>
    <row r="44" spans="1:17" ht="30" x14ac:dyDescent="0.25">
      <c r="A44" s="18">
        <v>33</v>
      </c>
      <c r="B44" s="71">
        <v>599011</v>
      </c>
      <c r="C44" s="68" t="s">
        <v>1969</v>
      </c>
      <c r="D44" s="15" t="s">
        <v>1967</v>
      </c>
      <c r="E44" s="15" t="s">
        <v>1919</v>
      </c>
      <c r="F44" s="15" t="s">
        <v>103</v>
      </c>
      <c r="G44" s="15" t="s">
        <v>111</v>
      </c>
      <c r="H44" s="16" t="s">
        <v>8</v>
      </c>
      <c r="I44" s="16" t="s">
        <v>18</v>
      </c>
      <c r="J44" s="15" t="s">
        <v>127</v>
      </c>
      <c r="K44" s="16"/>
      <c r="L44" s="16" t="s">
        <v>108</v>
      </c>
      <c r="M44" s="16"/>
      <c r="N44" s="16"/>
      <c r="O44" s="16"/>
      <c r="P44" s="16"/>
      <c r="Q44" s="16">
        <v>1</v>
      </c>
    </row>
    <row r="45" spans="1:17" ht="30" x14ac:dyDescent="0.25">
      <c r="A45" s="18">
        <v>34</v>
      </c>
      <c r="B45" s="71">
        <v>599012</v>
      </c>
      <c r="C45" s="68" t="s">
        <v>1969</v>
      </c>
      <c r="D45" s="15" t="s">
        <v>1967</v>
      </c>
      <c r="E45" s="15" t="s">
        <v>1919</v>
      </c>
      <c r="F45" s="15" t="s">
        <v>301</v>
      </c>
      <c r="G45" s="15" t="s">
        <v>111</v>
      </c>
      <c r="H45" s="16" t="s">
        <v>7</v>
      </c>
      <c r="I45" s="16" t="s">
        <v>18</v>
      </c>
      <c r="J45" s="15" t="s">
        <v>127</v>
      </c>
      <c r="K45" s="16"/>
      <c r="L45" s="16"/>
      <c r="M45" s="16"/>
      <c r="N45" s="16"/>
      <c r="O45" s="16" t="s">
        <v>108</v>
      </c>
      <c r="P45" s="16"/>
      <c r="Q45" s="16">
        <v>1</v>
      </c>
    </row>
    <row r="46" spans="1:17" ht="30" x14ac:dyDescent="0.25">
      <c r="A46" s="18">
        <v>35</v>
      </c>
      <c r="B46" s="71">
        <v>599013</v>
      </c>
      <c r="C46" s="68" t="s">
        <v>1972</v>
      </c>
      <c r="D46" s="15" t="s">
        <v>1650</v>
      </c>
      <c r="E46" s="15" t="s">
        <v>1919</v>
      </c>
      <c r="F46" s="15" t="s">
        <v>103</v>
      </c>
      <c r="G46" s="15" t="s">
        <v>1970</v>
      </c>
      <c r="H46" s="16" t="s">
        <v>8</v>
      </c>
      <c r="I46" s="16" t="s">
        <v>18</v>
      </c>
      <c r="J46" s="15" t="s">
        <v>368</v>
      </c>
      <c r="K46" s="16" t="s">
        <v>222</v>
      </c>
      <c r="L46" s="16"/>
      <c r="M46" s="16"/>
      <c r="N46" s="16"/>
      <c r="O46" s="16" t="s">
        <v>108</v>
      </c>
      <c r="P46" s="16"/>
      <c r="Q46" s="16">
        <v>1</v>
      </c>
    </row>
    <row r="47" spans="1:17" ht="45" x14ac:dyDescent="0.25">
      <c r="A47" s="18">
        <v>36</v>
      </c>
      <c r="B47" s="71">
        <v>599014</v>
      </c>
      <c r="C47" s="68" t="s">
        <v>1973</v>
      </c>
      <c r="D47" s="15" t="s">
        <v>1974</v>
      </c>
      <c r="E47" s="15" t="s">
        <v>1919</v>
      </c>
      <c r="F47" s="15" t="s">
        <v>1975</v>
      </c>
      <c r="G47" s="15" t="s">
        <v>111</v>
      </c>
      <c r="H47" s="16" t="s">
        <v>8</v>
      </c>
      <c r="I47" s="16" t="s">
        <v>18</v>
      </c>
      <c r="J47" s="15" t="s">
        <v>114</v>
      </c>
      <c r="K47" s="16"/>
      <c r="L47" s="16"/>
      <c r="M47" s="16" t="s">
        <v>97</v>
      </c>
      <c r="N47" s="16"/>
      <c r="O47" s="16"/>
      <c r="P47" s="16"/>
      <c r="Q47" s="16">
        <v>6</v>
      </c>
    </row>
    <row r="48" spans="1:17" ht="45" x14ac:dyDescent="0.25">
      <c r="A48" s="18">
        <v>37</v>
      </c>
      <c r="B48" s="71">
        <v>599015</v>
      </c>
      <c r="C48" s="68" t="s">
        <v>1973</v>
      </c>
      <c r="D48" s="15" t="s">
        <v>1974</v>
      </c>
      <c r="E48" s="15" t="s">
        <v>1919</v>
      </c>
      <c r="F48" s="15" t="s">
        <v>1976</v>
      </c>
      <c r="G48" s="15" t="s">
        <v>111</v>
      </c>
      <c r="H48" s="16" t="s">
        <v>7</v>
      </c>
      <c r="I48" s="16" t="s">
        <v>19</v>
      </c>
      <c r="J48" s="15" t="s">
        <v>372</v>
      </c>
      <c r="K48" s="16"/>
      <c r="L48" s="16"/>
      <c r="M48" s="16"/>
      <c r="N48" s="16"/>
      <c r="O48" s="16" t="s">
        <v>264</v>
      </c>
      <c r="P48" s="16"/>
      <c r="Q48" s="16">
        <v>1</v>
      </c>
    </row>
    <row r="49" spans="1:17" ht="30" x14ac:dyDescent="0.25">
      <c r="A49" s="18">
        <v>38</v>
      </c>
      <c r="B49" s="71">
        <v>599016</v>
      </c>
      <c r="C49" s="68" t="s">
        <v>1977</v>
      </c>
      <c r="D49" s="15" t="s">
        <v>1978</v>
      </c>
      <c r="E49" s="15" t="s">
        <v>1919</v>
      </c>
      <c r="F49" s="15" t="s">
        <v>601</v>
      </c>
      <c r="G49" s="15" t="s">
        <v>1970</v>
      </c>
      <c r="H49" s="16" t="s">
        <v>8</v>
      </c>
      <c r="I49" s="16" t="s">
        <v>18</v>
      </c>
      <c r="J49" s="15" t="s">
        <v>114</v>
      </c>
      <c r="K49" s="16"/>
      <c r="L49" s="16"/>
      <c r="M49" s="16" t="s">
        <v>119</v>
      </c>
      <c r="N49" s="16"/>
      <c r="O49" s="16"/>
      <c r="P49" s="16"/>
      <c r="Q49" s="16">
        <v>7</v>
      </c>
    </row>
    <row r="50" spans="1:17" ht="30" x14ac:dyDescent="0.25">
      <c r="A50" s="18">
        <v>39</v>
      </c>
      <c r="B50" s="71">
        <v>599017</v>
      </c>
      <c r="C50" s="68" t="s">
        <v>1977</v>
      </c>
      <c r="D50" s="15" t="s">
        <v>1978</v>
      </c>
      <c r="E50" s="15" t="s">
        <v>1919</v>
      </c>
      <c r="F50" s="15" t="s">
        <v>1134</v>
      </c>
      <c r="G50" s="15" t="s">
        <v>152</v>
      </c>
      <c r="H50" s="16" t="s">
        <v>8</v>
      </c>
      <c r="I50" s="16" t="s">
        <v>18</v>
      </c>
      <c r="J50" s="15" t="s">
        <v>368</v>
      </c>
      <c r="K50" s="16"/>
      <c r="L50" s="16"/>
      <c r="M50" s="16" t="s">
        <v>97</v>
      </c>
      <c r="N50" s="16"/>
      <c r="O50" s="16"/>
      <c r="P50" s="16"/>
      <c r="Q50" s="16">
        <v>6</v>
      </c>
    </row>
    <row r="51" spans="1:17" ht="30" x14ac:dyDescent="0.25">
      <c r="A51" s="18">
        <v>40</v>
      </c>
      <c r="B51" s="71">
        <v>599018</v>
      </c>
      <c r="C51" s="68" t="s">
        <v>1977</v>
      </c>
      <c r="D51" s="15" t="s">
        <v>1978</v>
      </c>
      <c r="E51" s="15" t="s">
        <v>1919</v>
      </c>
      <c r="F51" s="15" t="s">
        <v>634</v>
      </c>
      <c r="G51" s="15" t="s">
        <v>190</v>
      </c>
      <c r="H51" s="16" t="s">
        <v>8</v>
      </c>
      <c r="I51" s="16" t="s">
        <v>19</v>
      </c>
      <c r="J51" s="15" t="s">
        <v>114</v>
      </c>
      <c r="K51" s="16"/>
      <c r="L51" s="16"/>
      <c r="M51" s="16" t="s">
        <v>105</v>
      </c>
      <c r="N51" s="16"/>
      <c r="O51" s="16"/>
      <c r="P51" s="16"/>
      <c r="Q51" s="16">
        <v>2</v>
      </c>
    </row>
    <row r="52" spans="1:17" ht="30" x14ac:dyDescent="0.25">
      <c r="A52" s="18">
        <v>41</v>
      </c>
      <c r="B52" s="71">
        <v>599019</v>
      </c>
      <c r="C52" s="68" t="s">
        <v>1977</v>
      </c>
      <c r="D52" s="15" t="s">
        <v>1978</v>
      </c>
      <c r="E52" s="15" t="s">
        <v>1919</v>
      </c>
      <c r="F52" s="15" t="s">
        <v>353</v>
      </c>
      <c r="G52" s="15" t="s">
        <v>1979</v>
      </c>
      <c r="H52" s="16" t="s">
        <v>8</v>
      </c>
      <c r="I52" s="16" t="s">
        <v>18</v>
      </c>
      <c r="J52" s="15" t="s">
        <v>270</v>
      </c>
      <c r="K52" s="16" t="s">
        <v>224</v>
      </c>
      <c r="L52" s="16"/>
      <c r="M52" s="16"/>
      <c r="N52" s="16"/>
      <c r="O52" s="16"/>
      <c r="P52" s="16"/>
      <c r="Q52" s="16">
        <v>1</v>
      </c>
    </row>
    <row r="53" spans="1:17" x14ac:dyDescent="0.25">
      <c r="A53" s="18">
        <v>42</v>
      </c>
      <c r="B53" s="71">
        <v>599020</v>
      </c>
      <c r="C53" s="68" t="s">
        <v>1980</v>
      </c>
      <c r="D53" s="15" t="s">
        <v>1981</v>
      </c>
      <c r="E53" s="15" t="s">
        <v>1919</v>
      </c>
      <c r="F53" s="15" t="s">
        <v>390</v>
      </c>
      <c r="G53" s="15" t="s">
        <v>111</v>
      </c>
      <c r="H53" s="16" t="s">
        <v>7</v>
      </c>
      <c r="I53" s="16" t="s">
        <v>18</v>
      </c>
      <c r="J53" s="15" t="s">
        <v>372</v>
      </c>
      <c r="K53" s="16"/>
      <c r="L53" s="16"/>
      <c r="M53" s="16"/>
      <c r="N53" s="16"/>
      <c r="O53" s="16" t="s">
        <v>108</v>
      </c>
      <c r="P53" s="16"/>
      <c r="Q53" s="16">
        <v>1</v>
      </c>
    </row>
    <row r="54" spans="1:17" x14ac:dyDescent="0.25">
      <c r="A54" s="18">
        <v>43</v>
      </c>
      <c r="B54" s="71">
        <v>599021</v>
      </c>
      <c r="C54" s="68" t="s">
        <v>1980</v>
      </c>
      <c r="D54" s="15" t="s">
        <v>1981</v>
      </c>
      <c r="E54" s="15" t="s">
        <v>1919</v>
      </c>
      <c r="F54" s="15" t="s">
        <v>1982</v>
      </c>
      <c r="G54" s="15" t="s">
        <v>111</v>
      </c>
      <c r="H54" s="16" t="s">
        <v>8</v>
      </c>
      <c r="I54" s="16" t="s">
        <v>19</v>
      </c>
      <c r="J54" s="15" t="s">
        <v>114</v>
      </c>
      <c r="K54" s="16"/>
      <c r="L54" s="16" t="s">
        <v>464</v>
      </c>
      <c r="M54" s="16"/>
      <c r="N54" s="16"/>
      <c r="O54" s="16"/>
      <c r="P54" s="16"/>
      <c r="Q54" s="16">
        <v>3</v>
      </c>
    </row>
    <row r="55" spans="1:17" ht="30" x14ac:dyDescent="0.25">
      <c r="A55" s="18">
        <v>44</v>
      </c>
      <c r="B55" s="71">
        <v>599022</v>
      </c>
      <c r="C55" s="68" t="s">
        <v>1980</v>
      </c>
      <c r="D55" s="15" t="s">
        <v>1981</v>
      </c>
      <c r="E55" s="15" t="s">
        <v>1919</v>
      </c>
      <c r="F55" s="15" t="s">
        <v>1983</v>
      </c>
      <c r="G55" s="15" t="s">
        <v>1984</v>
      </c>
      <c r="H55" s="16" t="s">
        <v>8</v>
      </c>
      <c r="I55" s="16" t="s">
        <v>18</v>
      </c>
      <c r="J55" s="15" t="s">
        <v>112</v>
      </c>
      <c r="K55" s="16"/>
      <c r="L55" s="16"/>
      <c r="M55" s="16" t="s">
        <v>132</v>
      </c>
      <c r="N55" s="16"/>
      <c r="O55" s="16"/>
      <c r="P55" s="16"/>
      <c r="Q55" s="16">
        <v>4</v>
      </c>
    </row>
    <row r="56" spans="1:17" ht="30" x14ac:dyDescent="0.25">
      <c r="A56" s="18">
        <v>45</v>
      </c>
      <c r="B56" s="71">
        <v>599023</v>
      </c>
      <c r="C56" s="68" t="s">
        <v>1985</v>
      </c>
      <c r="D56" s="15" t="s">
        <v>1986</v>
      </c>
      <c r="E56" s="15" t="s">
        <v>1919</v>
      </c>
      <c r="F56" s="15" t="s">
        <v>1478</v>
      </c>
      <c r="G56" s="15" t="s">
        <v>111</v>
      </c>
      <c r="H56" s="16" t="s">
        <v>8</v>
      </c>
      <c r="I56" s="16" t="s">
        <v>18</v>
      </c>
      <c r="J56" s="15" t="s">
        <v>140</v>
      </c>
      <c r="K56" s="16"/>
      <c r="L56" s="16"/>
      <c r="M56" s="16" t="s">
        <v>132</v>
      </c>
      <c r="N56" s="16"/>
      <c r="O56" s="16"/>
      <c r="P56" s="16"/>
      <c r="Q56" s="16">
        <v>4</v>
      </c>
    </row>
    <row r="57" spans="1:17" ht="30" x14ac:dyDescent="0.25">
      <c r="A57" s="18">
        <v>46</v>
      </c>
      <c r="B57" s="71">
        <v>599024</v>
      </c>
      <c r="C57" s="68" t="s">
        <v>1985</v>
      </c>
      <c r="D57" s="15" t="s">
        <v>1986</v>
      </c>
      <c r="E57" s="15" t="s">
        <v>1919</v>
      </c>
      <c r="F57" s="15" t="s">
        <v>1987</v>
      </c>
      <c r="G57" s="15" t="s">
        <v>1987</v>
      </c>
      <c r="H57" s="16" t="s">
        <v>8</v>
      </c>
      <c r="I57" s="16" t="s">
        <v>18</v>
      </c>
      <c r="J57" s="15" t="s">
        <v>1987</v>
      </c>
      <c r="K57" s="16"/>
      <c r="L57" s="16"/>
      <c r="M57" s="16" t="s">
        <v>132</v>
      </c>
      <c r="N57" s="16"/>
      <c r="O57" s="16"/>
      <c r="P57" s="16"/>
      <c r="Q57" s="16" t="s">
        <v>1987</v>
      </c>
    </row>
    <row r="58" spans="1:17" ht="30" x14ac:dyDescent="0.25">
      <c r="A58" s="18">
        <v>47</v>
      </c>
      <c r="B58" s="71">
        <v>599025</v>
      </c>
      <c r="C58" s="68" t="s">
        <v>1985</v>
      </c>
      <c r="D58" s="15" t="s">
        <v>1986</v>
      </c>
      <c r="E58" s="15" t="s">
        <v>1919</v>
      </c>
      <c r="F58" s="15" t="s">
        <v>1987</v>
      </c>
      <c r="G58" s="15" t="s">
        <v>1987</v>
      </c>
      <c r="H58" s="16" t="s">
        <v>8</v>
      </c>
      <c r="I58" s="16" t="s">
        <v>19</v>
      </c>
      <c r="J58" s="15" t="s">
        <v>1987</v>
      </c>
      <c r="K58" s="16"/>
      <c r="L58" s="16"/>
      <c r="M58" s="16" t="s">
        <v>118</v>
      </c>
      <c r="N58" s="16"/>
      <c r="O58" s="16"/>
      <c r="P58" s="16"/>
      <c r="Q58" s="16" t="s">
        <v>1987</v>
      </c>
    </row>
    <row r="59" spans="1:17" ht="30" x14ac:dyDescent="0.25">
      <c r="A59" s="18">
        <v>48</v>
      </c>
      <c r="B59" s="71">
        <v>599026</v>
      </c>
      <c r="C59" s="68" t="s">
        <v>1988</v>
      </c>
      <c r="D59" s="15" t="s">
        <v>1989</v>
      </c>
      <c r="E59" s="15" t="s">
        <v>1919</v>
      </c>
      <c r="F59" s="15" t="s">
        <v>891</v>
      </c>
      <c r="G59" s="15" t="s">
        <v>111</v>
      </c>
      <c r="H59" s="16" t="s">
        <v>7</v>
      </c>
      <c r="I59" s="16" t="s">
        <v>19</v>
      </c>
      <c r="J59" s="15" t="s">
        <v>112</v>
      </c>
      <c r="K59" s="16"/>
      <c r="L59" s="16"/>
      <c r="M59" s="16"/>
      <c r="N59" s="16"/>
      <c r="O59" s="16"/>
      <c r="P59" s="16" t="s">
        <v>132</v>
      </c>
      <c r="Q59" s="16">
        <v>3</v>
      </c>
    </row>
    <row r="60" spans="1:17" ht="30" x14ac:dyDescent="0.25">
      <c r="A60" s="18">
        <v>49</v>
      </c>
      <c r="B60" s="71">
        <v>599027</v>
      </c>
      <c r="C60" s="68" t="s">
        <v>1990</v>
      </c>
      <c r="D60" s="15" t="s">
        <v>1991</v>
      </c>
      <c r="E60" s="15" t="s">
        <v>1919</v>
      </c>
      <c r="F60" s="15" t="s">
        <v>1992</v>
      </c>
      <c r="G60" s="15" t="s">
        <v>1970</v>
      </c>
      <c r="H60" s="16" t="s">
        <v>8</v>
      </c>
      <c r="I60" s="16" t="s">
        <v>18</v>
      </c>
      <c r="J60" s="15" t="s">
        <v>114</v>
      </c>
      <c r="K60" s="16"/>
      <c r="L60" s="16"/>
      <c r="M60" s="16" t="s">
        <v>105</v>
      </c>
      <c r="N60" s="16"/>
      <c r="O60" s="16"/>
      <c r="P60" s="16"/>
      <c r="Q60" s="16">
        <v>2</v>
      </c>
    </row>
    <row r="61" spans="1:17" ht="30" x14ac:dyDescent="0.25">
      <c r="A61" s="18">
        <v>50</v>
      </c>
      <c r="B61" s="71">
        <v>599028</v>
      </c>
      <c r="C61" s="68" t="s">
        <v>1990</v>
      </c>
      <c r="D61" s="15" t="s">
        <v>1991</v>
      </c>
      <c r="E61" s="15" t="s">
        <v>1919</v>
      </c>
      <c r="F61" s="15" t="s">
        <v>1382</v>
      </c>
      <c r="G61" s="15" t="s">
        <v>1970</v>
      </c>
      <c r="H61" s="16" t="s">
        <v>8</v>
      </c>
      <c r="I61" s="16" t="s">
        <v>19</v>
      </c>
      <c r="J61" s="15" t="s">
        <v>450</v>
      </c>
      <c r="K61" s="16"/>
      <c r="L61" s="16"/>
      <c r="M61" s="16" t="s">
        <v>132</v>
      </c>
      <c r="N61" s="16"/>
      <c r="O61" s="16"/>
      <c r="P61" s="16"/>
      <c r="Q61" s="16">
        <v>4</v>
      </c>
    </row>
    <row r="62" spans="1:17" ht="30" x14ac:dyDescent="0.25">
      <c r="A62" s="18">
        <v>51</v>
      </c>
      <c r="B62" s="71">
        <v>599029</v>
      </c>
      <c r="C62" s="68" t="s">
        <v>1990</v>
      </c>
      <c r="D62" s="15" t="s">
        <v>1991</v>
      </c>
      <c r="E62" s="15" t="s">
        <v>1919</v>
      </c>
      <c r="F62" s="15" t="s">
        <v>1993</v>
      </c>
      <c r="G62" s="15" t="s">
        <v>1970</v>
      </c>
      <c r="H62" s="16" t="s">
        <v>8</v>
      </c>
      <c r="I62" s="16" t="s">
        <v>19</v>
      </c>
      <c r="J62" s="15" t="s">
        <v>127</v>
      </c>
      <c r="K62" s="16"/>
      <c r="L62" s="16"/>
      <c r="M62" s="16" t="s">
        <v>105</v>
      </c>
      <c r="N62" s="16"/>
      <c r="O62" s="16"/>
      <c r="P62" s="16"/>
      <c r="Q62" s="16">
        <v>2</v>
      </c>
    </row>
    <row r="63" spans="1:17" ht="30" x14ac:dyDescent="0.25">
      <c r="A63" s="18">
        <v>52</v>
      </c>
      <c r="B63" s="71">
        <v>599030</v>
      </c>
      <c r="C63" s="68" t="s">
        <v>1994</v>
      </c>
      <c r="D63" s="15" t="s">
        <v>1995</v>
      </c>
      <c r="E63" s="15" t="s">
        <v>1919</v>
      </c>
      <c r="F63" s="15" t="s">
        <v>1996</v>
      </c>
      <c r="G63" s="15" t="s">
        <v>111</v>
      </c>
      <c r="H63" s="16" t="s">
        <v>8</v>
      </c>
      <c r="I63" s="16" t="s">
        <v>18</v>
      </c>
      <c r="J63" s="15" t="s">
        <v>117</v>
      </c>
      <c r="K63" s="16"/>
      <c r="L63" s="16"/>
      <c r="M63" s="16" t="s">
        <v>232</v>
      </c>
      <c r="N63" s="16"/>
      <c r="O63" s="16"/>
      <c r="P63" s="16"/>
      <c r="Q63" s="16">
        <v>15</v>
      </c>
    </row>
    <row r="64" spans="1:17" ht="30" x14ac:dyDescent="0.25">
      <c r="A64" s="18">
        <v>53</v>
      </c>
      <c r="B64" s="71">
        <v>599031</v>
      </c>
      <c r="C64" s="68" t="s">
        <v>1994</v>
      </c>
      <c r="D64" s="15" t="s">
        <v>1995</v>
      </c>
      <c r="E64" s="15" t="s">
        <v>1919</v>
      </c>
      <c r="F64" s="15" t="s">
        <v>1997</v>
      </c>
      <c r="G64" s="15" t="s">
        <v>344</v>
      </c>
      <c r="H64" s="16" t="s">
        <v>8</v>
      </c>
      <c r="I64" s="16" t="s">
        <v>19</v>
      </c>
      <c r="J64" s="15" t="s">
        <v>127</v>
      </c>
      <c r="K64" s="16"/>
      <c r="L64" s="16"/>
      <c r="M64" s="16" t="s">
        <v>428</v>
      </c>
      <c r="N64" s="16"/>
      <c r="O64" s="16"/>
      <c r="P64" s="16"/>
      <c r="Q64" s="16">
        <v>12</v>
      </c>
    </row>
    <row r="65" spans="1:17" ht="30" x14ac:dyDescent="0.25">
      <c r="A65" s="18">
        <v>54</v>
      </c>
      <c r="B65" s="71">
        <v>599032</v>
      </c>
      <c r="C65" s="68" t="s">
        <v>1994</v>
      </c>
      <c r="D65" s="15" t="s">
        <v>1995</v>
      </c>
      <c r="E65" s="15" t="s">
        <v>1919</v>
      </c>
      <c r="F65" s="15" t="s">
        <v>1998</v>
      </c>
      <c r="G65" s="15" t="s">
        <v>111</v>
      </c>
      <c r="H65" s="16" t="s">
        <v>8</v>
      </c>
      <c r="I65" s="16" t="s">
        <v>19</v>
      </c>
      <c r="J65" s="15" t="s">
        <v>127</v>
      </c>
      <c r="K65" s="16"/>
      <c r="L65" s="16"/>
      <c r="M65" s="16" t="s">
        <v>118</v>
      </c>
      <c r="N65" s="16"/>
      <c r="O65" s="16"/>
      <c r="P65" s="16"/>
      <c r="Q65" s="16">
        <v>8</v>
      </c>
    </row>
    <row r="66" spans="1:17" ht="45" x14ac:dyDescent="0.25">
      <c r="A66" s="18">
        <v>55</v>
      </c>
      <c r="B66" s="71">
        <v>599033</v>
      </c>
      <c r="C66" s="68" t="s">
        <v>1994</v>
      </c>
      <c r="D66" s="15" t="s">
        <v>1995</v>
      </c>
      <c r="E66" s="15" t="s">
        <v>1919</v>
      </c>
      <c r="F66" s="15" t="s">
        <v>899</v>
      </c>
      <c r="G66" s="15" t="s">
        <v>111</v>
      </c>
      <c r="H66" s="16" t="s">
        <v>8</v>
      </c>
      <c r="I66" s="16" t="s">
        <v>19</v>
      </c>
      <c r="J66" s="15" t="s">
        <v>1999</v>
      </c>
      <c r="K66" s="16"/>
      <c r="L66" s="16"/>
      <c r="M66" s="16" t="s">
        <v>186</v>
      </c>
      <c r="N66" s="16"/>
      <c r="O66" s="16"/>
      <c r="P66" s="16"/>
      <c r="Q66" s="16">
        <v>10</v>
      </c>
    </row>
    <row r="67" spans="1:17" ht="30" x14ac:dyDescent="0.25">
      <c r="A67" s="18">
        <v>56</v>
      </c>
      <c r="B67" s="71">
        <v>599034</v>
      </c>
      <c r="C67" s="68" t="s">
        <v>1994</v>
      </c>
      <c r="D67" s="15" t="s">
        <v>1995</v>
      </c>
      <c r="E67" s="15" t="s">
        <v>1919</v>
      </c>
      <c r="F67" s="15" t="s">
        <v>2000</v>
      </c>
      <c r="G67" s="15" t="s">
        <v>111</v>
      </c>
      <c r="H67" s="16" t="s">
        <v>8</v>
      </c>
      <c r="I67" s="16" t="s">
        <v>18</v>
      </c>
      <c r="J67" s="15" t="s">
        <v>127</v>
      </c>
      <c r="K67" s="16"/>
      <c r="L67" s="16" t="s">
        <v>108</v>
      </c>
      <c r="M67" s="16"/>
      <c r="N67" s="16"/>
      <c r="O67" s="16"/>
      <c r="P67" s="16"/>
      <c r="Q67" s="16">
        <v>2</v>
      </c>
    </row>
    <row r="68" spans="1:17" ht="30" x14ac:dyDescent="0.25">
      <c r="A68" s="18">
        <v>57</v>
      </c>
      <c r="B68" s="71">
        <v>599035</v>
      </c>
      <c r="C68" s="68" t="s">
        <v>1977</v>
      </c>
      <c r="D68" s="15" t="s">
        <v>1978</v>
      </c>
      <c r="E68" s="15" t="s">
        <v>1919</v>
      </c>
      <c r="F68" s="15" t="s">
        <v>1352</v>
      </c>
      <c r="G68" s="15" t="s">
        <v>481</v>
      </c>
      <c r="H68" s="16" t="s">
        <v>8</v>
      </c>
      <c r="I68" s="16" t="s">
        <v>19</v>
      </c>
      <c r="J68" s="15" t="s">
        <v>372</v>
      </c>
      <c r="K68" s="16"/>
      <c r="L68" s="16" t="s">
        <v>473</v>
      </c>
      <c r="M68" s="16"/>
      <c r="N68" s="16"/>
      <c r="O68" s="16"/>
      <c r="P68" s="16"/>
      <c r="Q68" s="16">
        <v>2</v>
      </c>
    </row>
    <row r="69" spans="1:17" ht="30" x14ac:dyDescent="0.25">
      <c r="A69" s="18">
        <v>58</v>
      </c>
      <c r="B69" s="71">
        <v>599036</v>
      </c>
      <c r="C69" s="68" t="s">
        <v>1977</v>
      </c>
      <c r="D69" s="15" t="s">
        <v>1978</v>
      </c>
      <c r="E69" s="15" t="s">
        <v>1919</v>
      </c>
      <c r="F69" s="15" t="s">
        <v>2001</v>
      </c>
      <c r="G69" s="15" t="s">
        <v>1979</v>
      </c>
      <c r="H69" s="16" t="s">
        <v>8</v>
      </c>
      <c r="I69" s="16" t="s">
        <v>19</v>
      </c>
      <c r="J69" s="15" t="s">
        <v>1072</v>
      </c>
      <c r="K69" s="16" t="s">
        <v>224</v>
      </c>
      <c r="L69" s="16"/>
      <c r="M69" s="16"/>
      <c r="N69" s="16"/>
      <c r="O69" s="16"/>
      <c r="P69" s="16"/>
      <c r="Q69" s="16">
        <v>1</v>
      </c>
    </row>
    <row r="70" spans="1:17" ht="30" x14ac:dyDescent="0.25">
      <c r="A70" s="18">
        <v>59</v>
      </c>
      <c r="B70" s="71">
        <v>599037</v>
      </c>
      <c r="C70" s="68" t="s">
        <v>1935</v>
      </c>
      <c r="D70" s="15" t="s">
        <v>1936</v>
      </c>
      <c r="E70" s="15" t="s">
        <v>1919</v>
      </c>
      <c r="F70" s="15" t="s">
        <v>2002</v>
      </c>
      <c r="G70" s="15" t="s">
        <v>190</v>
      </c>
      <c r="H70" s="16" t="s">
        <v>8</v>
      </c>
      <c r="I70" s="16" t="s">
        <v>19</v>
      </c>
      <c r="J70" s="15" t="s">
        <v>1927</v>
      </c>
      <c r="K70" s="16"/>
      <c r="L70" s="16"/>
      <c r="M70" s="16" t="s">
        <v>132</v>
      </c>
      <c r="N70" s="16"/>
      <c r="O70" s="16"/>
      <c r="P70" s="16"/>
      <c r="Q70" s="16">
        <v>4</v>
      </c>
    </row>
    <row r="71" spans="1:17" ht="30" x14ac:dyDescent="0.25">
      <c r="A71" s="18">
        <v>60</v>
      </c>
      <c r="B71" s="71">
        <v>599038</v>
      </c>
      <c r="C71" s="68" t="s">
        <v>1935</v>
      </c>
      <c r="D71" s="15" t="s">
        <v>1936</v>
      </c>
      <c r="E71" s="15" t="s">
        <v>1919</v>
      </c>
      <c r="F71" s="15" t="s">
        <v>1034</v>
      </c>
      <c r="G71" s="15" t="s">
        <v>111</v>
      </c>
      <c r="H71" s="16" t="s">
        <v>8</v>
      </c>
      <c r="I71" s="16" t="s">
        <v>18</v>
      </c>
      <c r="J71" s="15" t="s">
        <v>450</v>
      </c>
      <c r="K71" s="16"/>
      <c r="L71" s="16"/>
      <c r="M71" s="16" t="s">
        <v>154</v>
      </c>
      <c r="N71" s="16"/>
      <c r="O71" s="16"/>
      <c r="P71" s="16"/>
      <c r="Q71" s="16">
        <v>5</v>
      </c>
    </row>
    <row r="72" spans="1:17" x14ac:dyDescent="0.25">
      <c r="A72" s="18">
        <v>61</v>
      </c>
      <c r="B72" s="71">
        <v>599039</v>
      </c>
      <c r="C72" s="68" t="s">
        <v>1935</v>
      </c>
      <c r="D72" s="15" t="s">
        <v>1936</v>
      </c>
      <c r="E72" s="15" t="s">
        <v>1919</v>
      </c>
      <c r="F72" s="15" t="s">
        <v>2003</v>
      </c>
      <c r="G72" s="15" t="s">
        <v>111</v>
      </c>
      <c r="H72" s="16" t="s">
        <v>7</v>
      </c>
      <c r="I72" s="16" t="s">
        <v>18</v>
      </c>
      <c r="J72" s="15" t="s">
        <v>114</v>
      </c>
      <c r="K72" s="16"/>
      <c r="L72" s="16"/>
      <c r="M72" s="16"/>
      <c r="N72" s="16"/>
      <c r="O72" s="16"/>
      <c r="P72" s="16" t="s">
        <v>154</v>
      </c>
      <c r="Q72" s="16">
        <v>5</v>
      </c>
    </row>
    <row r="73" spans="1:17" x14ac:dyDescent="0.25">
      <c r="A73" s="18">
        <v>62</v>
      </c>
      <c r="B73" s="71">
        <v>599040</v>
      </c>
      <c r="C73" s="68" t="s">
        <v>1935</v>
      </c>
      <c r="D73" s="15" t="s">
        <v>1936</v>
      </c>
      <c r="E73" s="15" t="s">
        <v>1919</v>
      </c>
      <c r="F73" s="15" t="s">
        <v>2004</v>
      </c>
      <c r="G73" s="15" t="s">
        <v>111</v>
      </c>
      <c r="H73" s="16" t="s">
        <v>7</v>
      </c>
      <c r="I73" s="16" t="s">
        <v>18</v>
      </c>
      <c r="J73" s="15" t="s">
        <v>372</v>
      </c>
      <c r="K73" s="16"/>
      <c r="L73" s="16"/>
      <c r="M73" s="16"/>
      <c r="N73" s="16" t="s">
        <v>264</v>
      </c>
      <c r="O73" s="16"/>
      <c r="P73" s="16"/>
      <c r="Q73" s="16">
        <v>1</v>
      </c>
    </row>
    <row r="74" spans="1:17" ht="30" x14ac:dyDescent="0.25">
      <c r="A74" s="18">
        <v>63</v>
      </c>
      <c r="B74" s="71">
        <v>599041</v>
      </c>
      <c r="C74" s="68" t="s">
        <v>2005</v>
      </c>
      <c r="D74" s="15" t="s">
        <v>2006</v>
      </c>
      <c r="E74" s="15" t="s">
        <v>1919</v>
      </c>
      <c r="F74" s="15" t="s">
        <v>651</v>
      </c>
      <c r="G74" s="15" t="s">
        <v>111</v>
      </c>
      <c r="H74" s="16" t="s">
        <v>7</v>
      </c>
      <c r="I74" s="16" t="s">
        <v>18</v>
      </c>
      <c r="J74" s="15" t="s">
        <v>368</v>
      </c>
      <c r="K74" s="16"/>
      <c r="L74" s="16"/>
      <c r="M74" s="16"/>
      <c r="N74" s="16"/>
      <c r="O74" s="16" t="s">
        <v>108</v>
      </c>
      <c r="P74" s="16"/>
      <c r="Q74" s="16">
        <v>1</v>
      </c>
    </row>
    <row r="75" spans="1:17" ht="30" x14ac:dyDescent="0.25">
      <c r="A75" s="18">
        <v>64</v>
      </c>
      <c r="B75" s="71">
        <v>599042</v>
      </c>
      <c r="C75" s="68" t="s">
        <v>2005</v>
      </c>
      <c r="D75" s="15" t="s">
        <v>2006</v>
      </c>
      <c r="E75" s="15" t="s">
        <v>1919</v>
      </c>
      <c r="F75" s="15" t="s">
        <v>104</v>
      </c>
      <c r="G75" s="15" t="s">
        <v>111</v>
      </c>
      <c r="H75" s="16" t="s">
        <v>7</v>
      </c>
      <c r="I75" s="16" t="s">
        <v>18</v>
      </c>
      <c r="J75" s="15" t="s">
        <v>368</v>
      </c>
      <c r="K75" s="16"/>
      <c r="L75" s="16"/>
      <c r="M75" s="16"/>
      <c r="N75" s="16" t="s">
        <v>172</v>
      </c>
      <c r="O75" s="16"/>
      <c r="P75" s="16"/>
      <c r="Q75" s="16">
        <v>1</v>
      </c>
    </row>
    <row r="76" spans="1:17" ht="30" x14ac:dyDescent="0.25">
      <c r="A76" s="18">
        <v>65</v>
      </c>
      <c r="B76" s="71">
        <v>599043</v>
      </c>
      <c r="C76" s="68" t="s">
        <v>2005</v>
      </c>
      <c r="D76" s="15" t="s">
        <v>2006</v>
      </c>
      <c r="E76" s="15" t="s">
        <v>1919</v>
      </c>
      <c r="F76" s="15" t="s">
        <v>2007</v>
      </c>
      <c r="G76" s="15" t="s">
        <v>111</v>
      </c>
      <c r="H76" s="16" t="s">
        <v>7</v>
      </c>
      <c r="I76" s="16" t="s">
        <v>19</v>
      </c>
      <c r="J76" s="15" t="s">
        <v>372</v>
      </c>
      <c r="K76" s="16"/>
      <c r="L76" s="16"/>
      <c r="M76" s="16"/>
      <c r="N76" s="16" t="s">
        <v>264</v>
      </c>
      <c r="O76" s="16"/>
      <c r="P76" s="16"/>
      <c r="Q76" s="16">
        <v>1</v>
      </c>
    </row>
    <row r="77" spans="1:17" ht="30" x14ac:dyDescent="0.25">
      <c r="A77" s="18">
        <v>66</v>
      </c>
      <c r="B77" s="71">
        <v>599044</v>
      </c>
      <c r="C77" s="68" t="s">
        <v>2005</v>
      </c>
      <c r="D77" s="15" t="s">
        <v>2006</v>
      </c>
      <c r="E77" s="15" t="s">
        <v>1919</v>
      </c>
      <c r="F77" s="15" t="s">
        <v>2008</v>
      </c>
      <c r="G77" s="15" t="s">
        <v>111</v>
      </c>
      <c r="H77" s="16" t="s">
        <v>7</v>
      </c>
      <c r="I77" s="16" t="s">
        <v>19</v>
      </c>
      <c r="J77" s="15" t="s">
        <v>368</v>
      </c>
      <c r="K77" s="16"/>
      <c r="L77" s="16"/>
      <c r="M77" s="16"/>
      <c r="N77" s="16" t="s">
        <v>264</v>
      </c>
      <c r="O77" s="16"/>
      <c r="P77" s="16"/>
      <c r="Q77" s="16">
        <v>1</v>
      </c>
    </row>
    <row r="78" spans="1:17" ht="30" x14ac:dyDescent="0.25">
      <c r="A78" s="18">
        <v>67</v>
      </c>
      <c r="B78" s="71">
        <v>599045</v>
      </c>
      <c r="C78" s="68" t="s">
        <v>2005</v>
      </c>
      <c r="D78" s="15" t="s">
        <v>2006</v>
      </c>
      <c r="E78" s="15" t="s">
        <v>1919</v>
      </c>
      <c r="F78" s="15" t="s">
        <v>2009</v>
      </c>
      <c r="G78" s="15" t="s">
        <v>111</v>
      </c>
      <c r="H78" s="16" t="s">
        <v>8</v>
      </c>
      <c r="I78" s="16" t="s">
        <v>19</v>
      </c>
      <c r="J78" s="15" t="s">
        <v>372</v>
      </c>
      <c r="K78" s="16" t="s">
        <v>172</v>
      </c>
      <c r="L78" s="16"/>
      <c r="M78" s="16"/>
      <c r="N78" s="16"/>
      <c r="O78" s="16"/>
      <c r="P78" s="16"/>
      <c r="Q78" s="16">
        <v>1</v>
      </c>
    </row>
    <row r="79" spans="1:17" ht="30" x14ac:dyDescent="0.25">
      <c r="A79" s="18">
        <v>68</v>
      </c>
      <c r="B79" s="71">
        <v>599046</v>
      </c>
      <c r="C79" s="68" t="s">
        <v>2005</v>
      </c>
      <c r="D79" s="15" t="s">
        <v>2006</v>
      </c>
      <c r="E79" s="15" t="s">
        <v>1919</v>
      </c>
      <c r="F79" s="15" t="s">
        <v>2010</v>
      </c>
      <c r="G79" s="15" t="s">
        <v>111</v>
      </c>
      <c r="H79" s="16" t="s">
        <v>8</v>
      </c>
      <c r="I79" s="16" t="s">
        <v>19</v>
      </c>
      <c r="J79" s="15" t="s">
        <v>117</v>
      </c>
      <c r="K79" s="16" t="s">
        <v>172</v>
      </c>
      <c r="L79" s="16"/>
      <c r="M79" s="16"/>
      <c r="N79" s="16"/>
      <c r="O79" s="16"/>
      <c r="P79" s="16"/>
      <c r="Q79" s="16">
        <v>1</v>
      </c>
    </row>
    <row r="80" spans="1:17" ht="30" x14ac:dyDescent="0.25">
      <c r="A80" s="18">
        <v>69</v>
      </c>
      <c r="B80" s="71">
        <v>599047</v>
      </c>
      <c r="C80" s="68" t="s">
        <v>2011</v>
      </c>
      <c r="D80" s="15" t="s">
        <v>1650</v>
      </c>
      <c r="E80" s="15" t="s">
        <v>1919</v>
      </c>
      <c r="F80" s="15" t="s">
        <v>2012</v>
      </c>
      <c r="G80" s="15" t="s">
        <v>111</v>
      </c>
      <c r="H80" s="16" t="s">
        <v>8</v>
      </c>
      <c r="I80" s="16" t="s">
        <v>18</v>
      </c>
      <c r="J80" s="15" t="s">
        <v>2013</v>
      </c>
      <c r="K80" s="16"/>
      <c r="L80" s="16"/>
      <c r="M80" s="16" t="s">
        <v>119</v>
      </c>
      <c r="N80" s="16"/>
      <c r="O80" s="16"/>
      <c r="P80" s="16"/>
      <c r="Q80" s="16">
        <v>7</v>
      </c>
    </row>
    <row r="81" spans="1:17" x14ac:dyDescent="0.25">
      <c r="A81" s="18">
        <v>70</v>
      </c>
      <c r="B81" s="71">
        <v>599048</v>
      </c>
      <c r="C81" s="68" t="s">
        <v>2011</v>
      </c>
      <c r="D81" s="15" t="s">
        <v>1650</v>
      </c>
      <c r="E81" s="15" t="s">
        <v>1919</v>
      </c>
      <c r="F81" s="15" t="s">
        <v>1225</v>
      </c>
      <c r="G81" s="15" t="s">
        <v>111</v>
      </c>
      <c r="H81" s="16" t="s">
        <v>8</v>
      </c>
      <c r="I81" s="16" t="s">
        <v>19</v>
      </c>
      <c r="J81" s="15" t="s">
        <v>368</v>
      </c>
      <c r="K81" s="16" t="s">
        <v>222</v>
      </c>
      <c r="L81" s="16"/>
      <c r="M81" s="16"/>
      <c r="N81" s="16"/>
      <c r="O81" s="16"/>
      <c r="P81" s="16"/>
      <c r="Q81" s="16">
        <v>1</v>
      </c>
    </row>
    <row r="82" spans="1:17" x14ac:dyDescent="0.25">
      <c r="A82" s="18">
        <v>71</v>
      </c>
      <c r="B82" s="71">
        <v>599049</v>
      </c>
      <c r="C82" s="68" t="s">
        <v>2011</v>
      </c>
      <c r="D82" s="15" t="s">
        <v>1650</v>
      </c>
      <c r="E82" s="15" t="s">
        <v>1919</v>
      </c>
      <c r="F82" s="15" t="s">
        <v>2014</v>
      </c>
      <c r="G82" s="15" t="s">
        <v>111</v>
      </c>
      <c r="H82" s="16" t="s">
        <v>7</v>
      </c>
      <c r="I82" s="16" t="s">
        <v>19</v>
      </c>
      <c r="J82" s="15" t="s">
        <v>2015</v>
      </c>
      <c r="K82" s="16"/>
      <c r="L82" s="16"/>
      <c r="M82" s="16"/>
      <c r="N82" s="16" t="s">
        <v>264</v>
      </c>
      <c r="O82" s="16"/>
      <c r="P82" s="16"/>
      <c r="Q82" s="16">
        <v>1</v>
      </c>
    </row>
    <row r="83" spans="1:17" ht="30" x14ac:dyDescent="0.25">
      <c r="A83" s="18">
        <v>72</v>
      </c>
      <c r="B83" s="71">
        <v>599050</v>
      </c>
      <c r="C83" s="68" t="s">
        <v>2016</v>
      </c>
      <c r="D83" s="15" t="s">
        <v>2017</v>
      </c>
      <c r="E83" s="15" t="s">
        <v>1919</v>
      </c>
      <c r="F83" s="15" t="s">
        <v>2018</v>
      </c>
      <c r="G83" s="15" t="s">
        <v>111</v>
      </c>
      <c r="H83" s="16" t="s">
        <v>8</v>
      </c>
      <c r="I83" s="16" t="s">
        <v>18</v>
      </c>
      <c r="J83" s="15" t="s">
        <v>117</v>
      </c>
      <c r="K83" s="16" t="s">
        <v>264</v>
      </c>
      <c r="L83" s="16"/>
      <c r="M83" s="16"/>
      <c r="N83" s="16"/>
      <c r="O83" s="16"/>
      <c r="P83" s="16"/>
      <c r="Q83" s="16">
        <v>1</v>
      </c>
    </row>
    <row r="84" spans="1:17" ht="30" x14ac:dyDescent="0.25">
      <c r="A84" s="18">
        <v>73</v>
      </c>
      <c r="B84" s="71">
        <v>599051</v>
      </c>
      <c r="C84" s="68" t="s">
        <v>2019</v>
      </c>
      <c r="D84" s="15" t="s">
        <v>2020</v>
      </c>
      <c r="E84" s="15" t="s">
        <v>1919</v>
      </c>
      <c r="F84" s="15" t="s">
        <v>2021</v>
      </c>
      <c r="G84" s="15" t="s">
        <v>377</v>
      </c>
      <c r="H84" s="16" t="s">
        <v>8</v>
      </c>
      <c r="I84" s="16" t="s">
        <v>18</v>
      </c>
      <c r="J84" s="15" t="s">
        <v>117</v>
      </c>
      <c r="K84" s="16"/>
      <c r="L84" s="16"/>
      <c r="M84" s="16" t="s">
        <v>154</v>
      </c>
      <c r="N84" s="16"/>
      <c r="O84" s="16"/>
      <c r="P84" s="16"/>
      <c r="Q84" s="16">
        <v>5</v>
      </c>
    </row>
    <row r="85" spans="1:17" ht="30" x14ac:dyDescent="0.25">
      <c r="A85" s="18">
        <v>74</v>
      </c>
      <c r="B85" s="71">
        <v>599052</v>
      </c>
      <c r="C85" s="68" t="s">
        <v>2019</v>
      </c>
      <c r="D85" s="15" t="s">
        <v>2020</v>
      </c>
      <c r="E85" s="15" t="s">
        <v>1919</v>
      </c>
      <c r="F85" s="15" t="s">
        <v>2022</v>
      </c>
      <c r="G85" s="15" t="s">
        <v>111</v>
      </c>
      <c r="H85" s="16" t="s">
        <v>8</v>
      </c>
      <c r="I85" s="16" t="s">
        <v>19</v>
      </c>
      <c r="J85" s="15" t="s">
        <v>127</v>
      </c>
      <c r="K85" s="16"/>
      <c r="L85" s="16"/>
      <c r="M85" s="16" t="s">
        <v>97</v>
      </c>
      <c r="N85" s="16"/>
      <c r="O85" s="16"/>
      <c r="P85" s="16"/>
      <c r="Q85" s="16">
        <v>6</v>
      </c>
    </row>
    <row r="86" spans="1:17" ht="30" x14ac:dyDescent="0.25">
      <c r="A86" s="18">
        <v>75</v>
      </c>
      <c r="B86" s="71">
        <v>599053</v>
      </c>
      <c r="C86" s="68" t="s">
        <v>2019</v>
      </c>
      <c r="D86" s="15" t="s">
        <v>2020</v>
      </c>
      <c r="E86" s="15" t="s">
        <v>1919</v>
      </c>
      <c r="F86" s="15" t="s">
        <v>809</v>
      </c>
      <c r="G86" s="15" t="s">
        <v>111</v>
      </c>
      <c r="H86" s="16" t="s">
        <v>8</v>
      </c>
      <c r="I86" s="16" t="s">
        <v>18</v>
      </c>
      <c r="J86" s="15" t="s">
        <v>372</v>
      </c>
      <c r="K86" s="16"/>
      <c r="L86" s="16" t="s">
        <v>329</v>
      </c>
      <c r="M86" s="16"/>
      <c r="N86" s="16"/>
      <c r="O86" s="16"/>
      <c r="P86" s="16"/>
      <c r="Q86" s="16">
        <v>1</v>
      </c>
    </row>
    <row r="87" spans="1:17" ht="30" x14ac:dyDescent="0.25">
      <c r="A87" s="18">
        <v>76</v>
      </c>
      <c r="B87" s="71">
        <v>599054</v>
      </c>
      <c r="C87" s="68" t="s">
        <v>1951</v>
      </c>
      <c r="D87" s="15" t="s">
        <v>2023</v>
      </c>
      <c r="E87" s="15" t="s">
        <v>1919</v>
      </c>
      <c r="F87" s="15" t="s">
        <v>2024</v>
      </c>
      <c r="G87" s="15" t="s">
        <v>111</v>
      </c>
      <c r="H87" s="16" t="s">
        <v>8</v>
      </c>
      <c r="I87" s="16" t="s">
        <v>19</v>
      </c>
      <c r="J87" s="15" t="s">
        <v>2025</v>
      </c>
      <c r="K87" s="16"/>
      <c r="L87" s="16" t="s">
        <v>464</v>
      </c>
      <c r="M87" s="16"/>
      <c r="N87" s="16"/>
      <c r="O87" s="16"/>
      <c r="P87" s="16"/>
      <c r="Q87" s="16">
        <v>1</v>
      </c>
    </row>
    <row r="88" spans="1:17" ht="30" x14ac:dyDescent="0.25">
      <c r="A88" s="18">
        <v>77</v>
      </c>
      <c r="B88" s="71">
        <v>599055</v>
      </c>
      <c r="C88" s="68" t="s">
        <v>1951</v>
      </c>
      <c r="D88" s="15" t="s">
        <v>2023</v>
      </c>
      <c r="E88" s="15" t="s">
        <v>1919</v>
      </c>
      <c r="F88" s="15" t="s">
        <v>140</v>
      </c>
      <c r="G88" s="15" t="s">
        <v>111</v>
      </c>
      <c r="H88" s="16" t="s">
        <v>8</v>
      </c>
      <c r="I88" s="16" t="s">
        <v>18</v>
      </c>
      <c r="J88" s="15" t="s">
        <v>140</v>
      </c>
      <c r="K88" s="16"/>
      <c r="L88" s="16" t="s">
        <v>464</v>
      </c>
      <c r="M88" s="16"/>
      <c r="N88" s="16"/>
      <c r="O88" s="16"/>
      <c r="P88" s="16"/>
      <c r="Q88" s="16">
        <v>1</v>
      </c>
    </row>
    <row r="89" spans="1:17" ht="30" x14ac:dyDescent="0.25">
      <c r="A89" s="25"/>
      <c r="B89" s="84">
        <v>599056</v>
      </c>
      <c r="C89" s="85" t="s">
        <v>2095</v>
      </c>
      <c r="D89" s="15"/>
      <c r="E89" s="15"/>
      <c r="F89" s="15"/>
      <c r="G89" s="15"/>
      <c r="H89" s="16"/>
      <c r="I89" s="16"/>
      <c r="J89" s="15"/>
      <c r="K89" s="16"/>
      <c r="L89" s="16"/>
      <c r="M89" s="16"/>
      <c r="N89" s="16"/>
      <c r="O89" s="16"/>
      <c r="P89" s="16"/>
      <c r="Q89" s="16"/>
    </row>
    <row r="90" spans="1:17" ht="30" x14ac:dyDescent="0.25">
      <c r="A90" s="18">
        <v>78</v>
      </c>
      <c r="B90" s="14">
        <v>599057</v>
      </c>
      <c r="C90" s="68" t="s">
        <v>2026</v>
      </c>
      <c r="D90" s="15" t="s">
        <v>2027</v>
      </c>
      <c r="E90" s="15" t="s">
        <v>1919</v>
      </c>
      <c r="F90" s="15" t="s">
        <v>2028</v>
      </c>
      <c r="G90" s="15" t="s">
        <v>111</v>
      </c>
      <c r="H90" s="16" t="s">
        <v>8</v>
      </c>
      <c r="I90" s="16" t="s">
        <v>19</v>
      </c>
      <c r="J90" s="15" t="s">
        <v>117</v>
      </c>
      <c r="K90" s="16"/>
      <c r="L90" s="16"/>
      <c r="M90" s="16" t="s">
        <v>154</v>
      </c>
      <c r="N90" s="16"/>
      <c r="O90" s="16"/>
      <c r="P90" s="16"/>
      <c r="Q90" s="16">
        <v>5</v>
      </c>
    </row>
    <row r="91" spans="1:17" ht="30" x14ac:dyDescent="0.25">
      <c r="A91" s="18">
        <v>79</v>
      </c>
      <c r="B91" s="14">
        <v>599058</v>
      </c>
      <c r="C91" s="68" t="s">
        <v>2026</v>
      </c>
      <c r="D91" s="15" t="s">
        <v>2027</v>
      </c>
      <c r="E91" s="15" t="s">
        <v>1919</v>
      </c>
      <c r="F91" s="15" t="s">
        <v>2029</v>
      </c>
      <c r="G91" s="15" t="s">
        <v>111</v>
      </c>
      <c r="H91" s="16" t="s">
        <v>8</v>
      </c>
      <c r="I91" s="16" t="s">
        <v>19</v>
      </c>
      <c r="J91" s="15" t="s">
        <v>461</v>
      </c>
      <c r="K91" s="16"/>
      <c r="L91" s="16"/>
      <c r="M91" s="16" t="s">
        <v>154</v>
      </c>
      <c r="N91" s="16"/>
      <c r="O91" s="16"/>
      <c r="P91" s="16"/>
      <c r="Q91" s="16">
        <v>5</v>
      </c>
    </row>
    <row r="92" spans="1:17" ht="30" x14ac:dyDescent="0.25">
      <c r="A92" s="18">
        <v>80</v>
      </c>
      <c r="B92" s="14">
        <v>599059</v>
      </c>
      <c r="C92" s="68" t="s">
        <v>2026</v>
      </c>
      <c r="D92" s="15" t="s">
        <v>2027</v>
      </c>
      <c r="E92" s="15" t="s">
        <v>1919</v>
      </c>
      <c r="F92" s="15" t="s">
        <v>659</v>
      </c>
      <c r="G92" s="15" t="s">
        <v>111</v>
      </c>
      <c r="H92" s="16" t="s">
        <v>7</v>
      </c>
      <c r="I92" s="16" t="s">
        <v>19</v>
      </c>
      <c r="J92" s="15" t="s">
        <v>472</v>
      </c>
      <c r="K92" s="16"/>
      <c r="L92" s="16"/>
      <c r="M92" s="16"/>
      <c r="N92" s="16"/>
      <c r="O92" s="16"/>
      <c r="P92" s="16" t="s">
        <v>132</v>
      </c>
      <c r="Q92" s="16">
        <v>4</v>
      </c>
    </row>
    <row r="93" spans="1:17" ht="30" x14ac:dyDescent="0.25">
      <c r="A93" s="18">
        <v>81</v>
      </c>
      <c r="B93" s="14">
        <v>599060</v>
      </c>
      <c r="C93" s="68" t="s">
        <v>2026</v>
      </c>
      <c r="D93" s="15" t="s">
        <v>2027</v>
      </c>
      <c r="E93" s="15" t="s">
        <v>1919</v>
      </c>
      <c r="F93" s="15" t="s">
        <v>2030</v>
      </c>
      <c r="G93" s="15" t="s">
        <v>111</v>
      </c>
      <c r="H93" s="16" t="s">
        <v>7</v>
      </c>
      <c r="I93" s="16" t="s">
        <v>18</v>
      </c>
      <c r="J93" s="15" t="s">
        <v>127</v>
      </c>
      <c r="K93" s="16"/>
      <c r="L93" s="16"/>
      <c r="M93" s="16"/>
      <c r="N93" s="16"/>
      <c r="O93" s="16"/>
      <c r="P93" s="16" t="s">
        <v>99</v>
      </c>
      <c r="Q93" s="16">
        <v>3</v>
      </c>
    </row>
    <row r="94" spans="1:17" ht="30" x14ac:dyDescent="0.25">
      <c r="A94" s="18">
        <v>82</v>
      </c>
      <c r="B94" s="14">
        <v>599061</v>
      </c>
      <c r="C94" s="68" t="s">
        <v>2031</v>
      </c>
      <c r="D94" s="15" t="s">
        <v>2032</v>
      </c>
      <c r="E94" s="15" t="s">
        <v>1919</v>
      </c>
      <c r="F94" s="15" t="s">
        <v>1382</v>
      </c>
      <c r="G94" s="15" t="s">
        <v>2033</v>
      </c>
      <c r="H94" s="16" t="s">
        <v>8</v>
      </c>
      <c r="I94" s="16" t="s">
        <v>19</v>
      </c>
      <c r="J94" s="15" t="s">
        <v>336</v>
      </c>
      <c r="K94" s="16" t="s">
        <v>264</v>
      </c>
      <c r="L94" s="16"/>
      <c r="M94" s="16"/>
      <c r="N94" s="16"/>
      <c r="O94" s="16"/>
      <c r="P94" s="16"/>
      <c r="Q94" s="16">
        <v>1</v>
      </c>
    </row>
    <row r="95" spans="1:17" ht="30" x14ac:dyDescent="0.25">
      <c r="A95" s="18">
        <v>83</v>
      </c>
      <c r="B95" s="14">
        <v>599062</v>
      </c>
      <c r="C95" s="68" t="s">
        <v>2031</v>
      </c>
      <c r="D95" s="15" t="s">
        <v>2032</v>
      </c>
      <c r="E95" s="15" t="s">
        <v>1919</v>
      </c>
      <c r="F95" s="15" t="s">
        <v>197</v>
      </c>
      <c r="G95" s="15" t="s">
        <v>111</v>
      </c>
      <c r="H95" s="16" t="s">
        <v>8</v>
      </c>
      <c r="I95" s="16" t="s">
        <v>19</v>
      </c>
      <c r="J95" s="15" t="s">
        <v>127</v>
      </c>
      <c r="K95" s="16"/>
      <c r="L95" s="16"/>
      <c r="M95" s="16" t="s">
        <v>97</v>
      </c>
      <c r="N95" s="16"/>
      <c r="O95" s="16"/>
      <c r="P95" s="16"/>
      <c r="Q95" s="16">
        <v>4</v>
      </c>
    </row>
    <row r="96" spans="1:17" ht="30" x14ac:dyDescent="0.25">
      <c r="A96" s="18">
        <v>84</v>
      </c>
      <c r="B96" s="14">
        <v>599063</v>
      </c>
      <c r="C96" s="68" t="s">
        <v>2031</v>
      </c>
      <c r="D96" s="15" t="s">
        <v>2032</v>
      </c>
      <c r="E96" s="15" t="s">
        <v>1919</v>
      </c>
      <c r="F96" s="15" t="s">
        <v>116</v>
      </c>
      <c r="G96" s="15" t="s">
        <v>111</v>
      </c>
      <c r="H96" s="16" t="s">
        <v>7</v>
      </c>
      <c r="I96" s="16" t="s">
        <v>18</v>
      </c>
      <c r="J96" s="15" t="s">
        <v>114</v>
      </c>
      <c r="K96" s="16"/>
      <c r="L96" s="16"/>
      <c r="M96" s="16"/>
      <c r="N96" s="16"/>
      <c r="O96" s="16"/>
      <c r="P96" s="16" t="s">
        <v>119</v>
      </c>
      <c r="Q96" s="16">
        <v>5</v>
      </c>
    </row>
    <row r="97" spans="1:17" ht="30" x14ac:dyDescent="0.25">
      <c r="A97" s="18">
        <v>85</v>
      </c>
      <c r="B97" s="14">
        <v>599064</v>
      </c>
      <c r="C97" s="68" t="s">
        <v>2034</v>
      </c>
      <c r="D97" s="15" t="s">
        <v>2035</v>
      </c>
      <c r="E97" s="15" t="s">
        <v>1919</v>
      </c>
      <c r="F97" s="15" t="s">
        <v>2036</v>
      </c>
      <c r="G97" s="15" t="s">
        <v>111</v>
      </c>
      <c r="H97" s="16" t="s">
        <v>8</v>
      </c>
      <c r="I97" s="16" t="s">
        <v>18</v>
      </c>
      <c r="J97" s="15" t="s">
        <v>127</v>
      </c>
      <c r="K97" s="16" t="s">
        <v>224</v>
      </c>
      <c r="L97" s="16"/>
      <c r="M97" s="16"/>
      <c r="N97" s="16"/>
      <c r="O97" s="16"/>
      <c r="P97" s="16"/>
      <c r="Q97" s="16">
        <v>1</v>
      </c>
    </row>
    <row r="98" spans="1:17" ht="30" x14ac:dyDescent="0.25">
      <c r="A98" s="18">
        <v>86</v>
      </c>
      <c r="B98" s="14">
        <v>599065</v>
      </c>
      <c r="C98" s="68" t="s">
        <v>2034</v>
      </c>
      <c r="D98" s="15" t="s">
        <v>2035</v>
      </c>
      <c r="E98" s="15" t="s">
        <v>1919</v>
      </c>
      <c r="F98" s="15" t="s">
        <v>2037</v>
      </c>
      <c r="G98" s="15" t="s">
        <v>111</v>
      </c>
      <c r="H98" s="16" t="s">
        <v>8</v>
      </c>
      <c r="I98" s="16" t="s">
        <v>18</v>
      </c>
      <c r="J98" s="15" t="s">
        <v>127</v>
      </c>
      <c r="K98" s="16"/>
      <c r="L98" s="16" t="s">
        <v>464</v>
      </c>
      <c r="M98" s="16"/>
      <c r="N98" s="16"/>
      <c r="O98" s="16"/>
      <c r="P98" s="16"/>
      <c r="Q98" s="16">
        <v>1</v>
      </c>
    </row>
    <row r="99" spans="1:17" ht="30" x14ac:dyDescent="0.25">
      <c r="A99" s="18">
        <v>87</v>
      </c>
      <c r="B99" s="14">
        <v>599066</v>
      </c>
      <c r="C99" s="68" t="s">
        <v>2038</v>
      </c>
      <c r="D99" s="15" t="s">
        <v>2039</v>
      </c>
      <c r="E99" s="15" t="s">
        <v>1919</v>
      </c>
      <c r="F99" s="15" t="s">
        <v>2040</v>
      </c>
      <c r="G99" s="15" t="s">
        <v>644</v>
      </c>
      <c r="H99" s="16" t="s">
        <v>8</v>
      </c>
      <c r="I99" s="16" t="s">
        <v>19</v>
      </c>
      <c r="J99" s="15" t="s">
        <v>2041</v>
      </c>
      <c r="K99" s="16"/>
      <c r="L99" s="16"/>
      <c r="M99" s="16" t="s">
        <v>99</v>
      </c>
      <c r="N99" s="16"/>
      <c r="O99" s="16"/>
      <c r="P99" s="16"/>
      <c r="Q99" s="16">
        <v>3</v>
      </c>
    </row>
    <row r="100" spans="1:17" ht="30" x14ac:dyDescent="0.25">
      <c r="A100" s="18">
        <v>88</v>
      </c>
      <c r="B100" s="14">
        <v>599067</v>
      </c>
      <c r="C100" s="68" t="s">
        <v>2038</v>
      </c>
      <c r="D100" s="15" t="s">
        <v>2039</v>
      </c>
      <c r="E100" s="15" t="s">
        <v>1919</v>
      </c>
      <c r="F100" s="15" t="s">
        <v>2042</v>
      </c>
      <c r="G100" s="15" t="s">
        <v>486</v>
      </c>
      <c r="H100" s="16" t="s">
        <v>8</v>
      </c>
      <c r="I100" s="16" t="s">
        <v>18</v>
      </c>
      <c r="J100" s="15" t="s">
        <v>336</v>
      </c>
      <c r="K100" s="16"/>
      <c r="L100" s="16"/>
      <c r="M100" s="16" t="s">
        <v>132</v>
      </c>
      <c r="N100" s="16"/>
      <c r="O100" s="16"/>
      <c r="P100" s="16"/>
      <c r="Q100" s="16">
        <v>5</v>
      </c>
    </row>
    <row r="101" spans="1:17" ht="30" x14ac:dyDescent="0.25">
      <c r="A101" s="18">
        <v>89</v>
      </c>
      <c r="B101" s="14">
        <v>599068</v>
      </c>
      <c r="C101" s="68" t="s">
        <v>2043</v>
      </c>
      <c r="D101" s="15" t="s">
        <v>2044</v>
      </c>
      <c r="E101" s="15" t="s">
        <v>1919</v>
      </c>
      <c r="F101" s="15" t="s">
        <v>2045</v>
      </c>
      <c r="G101" s="15" t="s">
        <v>2033</v>
      </c>
      <c r="H101" s="16" t="s">
        <v>8</v>
      </c>
      <c r="I101" s="16" t="s">
        <v>19</v>
      </c>
      <c r="J101" s="15" t="s">
        <v>114</v>
      </c>
      <c r="K101" s="16"/>
      <c r="L101" s="16"/>
      <c r="M101" s="16" t="s">
        <v>99</v>
      </c>
      <c r="N101" s="16"/>
      <c r="O101" s="16"/>
      <c r="P101" s="16"/>
      <c r="Q101" s="16">
        <v>2</v>
      </c>
    </row>
    <row r="102" spans="1:17" ht="30" x14ac:dyDescent="0.25">
      <c r="A102" s="18">
        <v>90</v>
      </c>
      <c r="B102" s="14">
        <v>599069</v>
      </c>
      <c r="C102" s="68" t="s">
        <v>2043</v>
      </c>
      <c r="D102" s="15" t="s">
        <v>2044</v>
      </c>
      <c r="E102" s="15" t="s">
        <v>1919</v>
      </c>
      <c r="F102" s="15" t="s">
        <v>2046</v>
      </c>
      <c r="G102" s="15" t="s">
        <v>111</v>
      </c>
      <c r="H102" s="16" t="s">
        <v>8</v>
      </c>
      <c r="I102" s="16" t="s">
        <v>18</v>
      </c>
      <c r="J102" s="15" t="s">
        <v>1533</v>
      </c>
      <c r="K102" s="16" t="s">
        <v>224</v>
      </c>
      <c r="L102" s="16"/>
      <c r="M102" s="16"/>
      <c r="N102" s="16"/>
      <c r="O102" s="16"/>
      <c r="P102" s="16"/>
      <c r="Q102" s="16">
        <v>1</v>
      </c>
    </row>
    <row r="103" spans="1:17" ht="30" x14ac:dyDescent="0.25">
      <c r="A103" s="18">
        <v>91</v>
      </c>
      <c r="B103" s="14">
        <v>599070</v>
      </c>
      <c r="C103" s="68" t="s">
        <v>2043</v>
      </c>
      <c r="D103" s="15" t="s">
        <v>2044</v>
      </c>
      <c r="E103" s="15" t="s">
        <v>1919</v>
      </c>
      <c r="F103" s="15" t="s">
        <v>2047</v>
      </c>
      <c r="G103" s="15" t="s">
        <v>111</v>
      </c>
      <c r="H103" s="16" t="s">
        <v>8</v>
      </c>
      <c r="I103" s="16" t="s">
        <v>18</v>
      </c>
      <c r="J103" s="15" t="s">
        <v>372</v>
      </c>
      <c r="K103" s="16"/>
      <c r="L103" s="16" t="s">
        <v>108</v>
      </c>
      <c r="M103" s="16"/>
      <c r="N103" s="16"/>
      <c r="O103" s="16"/>
      <c r="P103" s="16"/>
      <c r="Q103" s="16">
        <v>2</v>
      </c>
    </row>
    <row r="104" spans="1:17" ht="30" x14ac:dyDescent="0.25">
      <c r="A104" s="18">
        <v>92</v>
      </c>
      <c r="B104" s="14">
        <v>599071</v>
      </c>
      <c r="C104" s="68" t="s">
        <v>2043</v>
      </c>
      <c r="D104" s="15" t="s">
        <v>2044</v>
      </c>
      <c r="E104" s="15" t="s">
        <v>1919</v>
      </c>
      <c r="F104" s="15" t="s">
        <v>2048</v>
      </c>
      <c r="G104" s="15" t="s">
        <v>111</v>
      </c>
      <c r="H104" s="16" t="s">
        <v>8</v>
      </c>
      <c r="I104" s="16" t="s">
        <v>18</v>
      </c>
      <c r="J104" s="15" t="s">
        <v>112</v>
      </c>
      <c r="K104" s="16" t="s">
        <v>224</v>
      </c>
      <c r="L104" s="16"/>
      <c r="M104" s="16"/>
      <c r="N104" s="16"/>
      <c r="O104" s="16"/>
      <c r="P104" s="16"/>
      <c r="Q104" s="16">
        <v>1</v>
      </c>
    </row>
    <row r="105" spans="1:17" ht="30" x14ac:dyDescent="0.25">
      <c r="A105" s="18">
        <v>93</v>
      </c>
      <c r="B105" s="14">
        <v>599072</v>
      </c>
      <c r="C105" s="68" t="s">
        <v>2049</v>
      </c>
      <c r="D105" s="15" t="s">
        <v>2050</v>
      </c>
      <c r="E105" s="15" t="s">
        <v>1919</v>
      </c>
      <c r="F105" s="15" t="s">
        <v>363</v>
      </c>
      <c r="G105" s="15" t="s">
        <v>152</v>
      </c>
      <c r="H105" s="16" t="s">
        <v>8</v>
      </c>
      <c r="I105" s="16" t="s">
        <v>19</v>
      </c>
      <c r="J105" s="15" t="s">
        <v>1820</v>
      </c>
      <c r="K105" s="16"/>
      <c r="L105" s="16"/>
      <c r="M105" s="16" t="s">
        <v>119</v>
      </c>
      <c r="N105" s="16"/>
      <c r="O105" s="16"/>
      <c r="P105" s="16"/>
      <c r="Q105" s="16">
        <v>7</v>
      </c>
    </row>
    <row r="106" spans="1:17" ht="30" x14ac:dyDescent="0.25">
      <c r="A106" s="18">
        <v>94</v>
      </c>
      <c r="B106" s="14">
        <v>599073</v>
      </c>
      <c r="C106" s="68" t="s">
        <v>2049</v>
      </c>
      <c r="D106" s="15" t="s">
        <v>2050</v>
      </c>
      <c r="E106" s="15" t="s">
        <v>1919</v>
      </c>
      <c r="F106" s="15" t="s">
        <v>577</v>
      </c>
      <c r="G106" s="15" t="s">
        <v>152</v>
      </c>
      <c r="H106" s="16" t="s">
        <v>8</v>
      </c>
      <c r="I106" s="16" t="s">
        <v>19</v>
      </c>
      <c r="J106" s="15" t="s">
        <v>1820</v>
      </c>
      <c r="K106" s="16"/>
      <c r="L106" s="16" t="s">
        <v>108</v>
      </c>
      <c r="M106" s="16"/>
      <c r="N106" s="16"/>
      <c r="O106" s="16"/>
      <c r="P106" s="16"/>
      <c r="Q106" s="16">
        <v>2</v>
      </c>
    </row>
    <row r="107" spans="1:17" ht="30" x14ac:dyDescent="0.25">
      <c r="A107" s="18">
        <v>95</v>
      </c>
      <c r="B107" s="14">
        <v>599074</v>
      </c>
      <c r="C107" s="68" t="s">
        <v>2051</v>
      </c>
      <c r="D107" s="15" t="s">
        <v>1650</v>
      </c>
      <c r="E107" s="15" t="s">
        <v>1919</v>
      </c>
      <c r="F107" s="15" t="s">
        <v>1225</v>
      </c>
      <c r="G107" s="15" t="s">
        <v>111</v>
      </c>
      <c r="H107" s="16" t="s">
        <v>7</v>
      </c>
      <c r="I107" s="16" t="s">
        <v>19</v>
      </c>
      <c r="J107" s="15" t="s">
        <v>368</v>
      </c>
      <c r="K107" s="16"/>
      <c r="L107" s="16"/>
      <c r="M107" s="16"/>
      <c r="N107" s="16"/>
      <c r="O107" s="16" t="s">
        <v>108</v>
      </c>
      <c r="P107" s="16"/>
      <c r="Q107" s="16">
        <v>2</v>
      </c>
    </row>
    <row r="108" spans="1:17" ht="30" x14ac:dyDescent="0.25">
      <c r="A108" s="18">
        <v>96</v>
      </c>
      <c r="B108" s="14">
        <v>599075</v>
      </c>
      <c r="C108" s="68" t="s">
        <v>2052</v>
      </c>
      <c r="D108" s="15" t="s">
        <v>2053</v>
      </c>
      <c r="E108" s="15" t="s">
        <v>1919</v>
      </c>
      <c r="F108" s="15" t="s">
        <v>2054</v>
      </c>
      <c r="G108" s="15" t="s">
        <v>111</v>
      </c>
      <c r="H108" s="16" t="s">
        <v>7</v>
      </c>
      <c r="I108" s="16" t="s">
        <v>18</v>
      </c>
      <c r="J108" s="15" t="s">
        <v>127</v>
      </c>
      <c r="K108" s="16"/>
      <c r="L108" s="16"/>
      <c r="M108" s="16"/>
      <c r="N108" s="16"/>
      <c r="O108" s="16"/>
      <c r="P108" s="16" t="s">
        <v>105</v>
      </c>
      <c r="Q108" s="16">
        <v>2</v>
      </c>
    </row>
    <row r="109" spans="1:17" ht="30" x14ac:dyDescent="0.25">
      <c r="A109" s="18">
        <v>97</v>
      </c>
      <c r="B109" s="14">
        <v>599076</v>
      </c>
      <c r="C109" s="68" t="s">
        <v>2055</v>
      </c>
      <c r="D109" s="15" t="s">
        <v>2023</v>
      </c>
      <c r="E109" s="15" t="s">
        <v>1919</v>
      </c>
      <c r="F109" s="15" t="s">
        <v>634</v>
      </c>
      <c r="G109" s="15" t="s">
        <v>152</v>
      </c>
      <c r="H109" s="16" t="s">
        <v>8</v>
      </c>
      <c r="I109" s="16" t="s">
        <v>19</v>
      </c>
      <c r="J109" s="15" t="s">
        <v>372</v>
      </c>
      <c r="K109" s="16"/>
      <c r="L109" s="16"/>
      <c r="M109" s="16" t="s">
        <v>105</v>
      </c>
      <c r="N109" s="16"/>
      <c r="O109" s="16"/>
      <c r="P109" s="16"/>
      <c r="Q109" s="16">
        <v>3</v>
      </c>
    </row>
    <row r="110" spans="1:17" ht="30" x14ac:dyDescent="0.25">
      <c r="A110" s="18">
        <v>98</v>
      </c>
      <c r="B110" s="14">
        <v>599077</v>
      </c>
      <c r="C110" s="68" t="s">
        <v>2055</v>
      </c>
      <c r="D110" s="15" t="s">
        <v>2023</v>
      </c>
      <c r="E110" s="15" t="s">
        <v>1919</v>
      </c>
      <c r="F110" s="15" t="s">
        <v>1708</v>
      </c>
      <c r="G110" s="15" t="s">
        <v>152</v>
      </c>
      <c r="H110" s="16" t="s">
        <v>8</v>
      </c>
      <c r="I110" s="16" t="s">
        <v>18</v>
      </c>
      <c r="J110" s="15" t="s">
        <v>2056</v>
      </c>
      <c r="K110" s="16"/>
      <c r="L110" s="16"/>
      <c r="M110" s="16" t="s">
        <v>99</v>
      </c>
      <c r="N110" s="16"/>
      <c r="O110" s="16"/>
      <c r="P110" s="16"/>
      <c r="Q110" s="16">
        <v>3</v>
      </c>
    </row>
    <row r="111" spans="1:17" ht="30" x14ac:dyDescent="0.25">
      <c r="A111" s="18">
        <v>99</v>
      </c>
      <c r="B111" s="14">
        <v>599078</v>
      </c>
      <c r="C111" s="68" t="s">
        <v>2055</v>
      </c>
      <c r="D111" s="15" t="s">
        <v>2023</v>
      </c>
      <c r="E111" s="15" t="s">
        <v>1919</v>
      </c>
      <c r="F111" s="15" t="s">
        <v>544</v>
      </c>
      <c r="G111" s="15" t="s">
        <v>111</v>
      </c>
      <c r="H111" s="16" t="s">
        <v>8</v>
      </c>
      <c r="I111" s="16" t="s">
        <v>18</v>
      </c>
      <c r="J111" s="15" t="s">
        <v>117</v>
      </c>
      <c r="K111" s="16"/>
      <c r="L111" s="16"/>
      <c r="M111" s="16" t="s">
        <v>97</v>
      </c>
      <c r="N111" s="16"/>
      <c r="O111" s="16"/>
      <c r="P111" s="16"/>
      <c r="Q111" s="16">
        <v>5</v>
      </c>
    </row>
    <row r="112" spans="1:17" ht="30" x14ac:dyDescent="0.25">
      <c r="A112" s="18">
        <v>100</v>
      </c>
      <c r="B112" s="14">
        <v>599079</v>
      </c>
      <c r="C112" s="68" t="s">
        <v>2055</v>
      </c>
      <c r="D112" s="15" t="s">
        <v>2023</v>
      </c>
      <c r="E112" s="15" t="s">
        <v>1919</v>
      </c>
      <c r="F112" s="15" t="s">
        <v>1225</v>
      </c>
      <c r="G112" s="15" t="s">
        <v>111</v>
      </c>
      <c r="H112" s="16" t="s">
        <v>7</v>
      </c>
      <c r="I112" s="16" t="s">
        <v>19</v>
      </c>
      <c r="J112" s="15" t="s">
        <v>372</v>
      </c>
      <c r="K112" s="16"/>
      <c r="L112" s="16"/>
      <c r="M112" s="16"/>
      <c r="N112" s="16"/>
      <c r="O112" s="16"/>
      <c r="P112" s="16" t="s">
        <v>99</v>
      </c>
      <c r="Q112" s="16">
        <v>2</v>
      </c>
    </row>
    <row r="113" spans="1:17" ht="30" x14ac:dyDescent="0.25">
      <c r="A113" s="18">
        <v>101</v>
      </c>
      <c r="B113" s="14">
        <v>599080</v>
      </c>
      <c r="C113" s="68" t="s">
        <v>2055</v>
      </c>
      <c r="D113" s="15" t="s">
        <v>2023</v>
      </c>
      <c r="E113" s="15" t="s">
        <v>1919</v>
      </c>
      <c r="F113" s="15" t="s">
        <v>140</v>
      </c>
      <c r="G113" s="15" t="s">
        <v>111</v>
      </c>
      <c r="H113" s="16" t="s">
        <v>8</v>
      </c>
      <c r="I113" s="16" t="s">
        <v>18</v>
      </c>
      <c r="J113" s="15" t="s">
        <v>140</v>
      </c>
      <c r="K113" s="16" t="s">
        <v>172</v>
      </c>
      <c r="L113" s="16"/>
      <c r="M113" s="16"/>
      <c r="N113" s="16"/>
      <c r="O113" s="16"/>
      <c r="P113" s="16"/>
      <c r="Q113" s="16">
        <v>1</v>
      </c>
    </row>
    <row r="114" spans="1:17" ht="30" x14ac:dyDescent="0.25">
      <c r="A114" s="18">
        <v>102</v>
      </c>
      <c r="B114" s="14">
        <v>599081</v>
      </c>
      <c r="C114" s="68" t="s">
        <v>2055</v>
      </c>
      <c r="D114" s="15" t="s">
        <v>2023</v>
      </c>
      <c r="E114" s="15" t="s">
        <v>1919</v>
      </c>
      <c r="F114" s="15" t="s">
        <v>1491</v>
      </c>
      <c r="G114" s="15" t="s">
        <v>111</v>
      </c>
      <c r="H114" s="16" t="s">
        <v>8</v>
      </c>
      <c r="I114" s="16" t="s">
        <v>19</v>
      </c>
      <c r="J114" s="15" t="s">
        <v>117</v>
      </c>
      <c r="K114" s="16" t="s">
        <v>172</v>
      </c>
      <c r="L114" s="16"/>
      <c r="M114" s="16"/>
      <c r="N114" s="16"/>
      <c r="O114" s="16"/>
      <c r="P114" s="16"/>
      <c r="Q114" s="16">
        <v>1</v>
      </c>
    </row>
    <row r="115" spans="1:17" ht="30" x14ac:dyDescent="0.25">
      <c r="A115" s="18">
        <v>103</v>
      </c>
      <c r="B115" s="14">
        <v>599082</v>
      </c>
      <c r="C115" s="68" t="s">
        <v>2055</v>
      </c>
      <c r="D115" s="15" t="s">
        <v>2023</v>
      </c>
      <c r="E115" s="15" t="s">
        <v>1919</v>
      </c>
      <c r="F115" s="15" t="s">
        <v>1987</v>
      </c>
      <c r="G115" s="15" t="s">
        <v>111</v>
      </c>
      <c r="H115" s="16" t="s">
        <v>8</v>
      </c>
      <c r="I115" s="16" t="s">
        <v>19</v>
      </c>
      <c r="J115" s="15" t="s">
        <v>117</v>
      </c>
      <c r="K115" s="16" t="s">
        <v>222</v>
      </c>
      <c r="L115" s="16"/>
      <c r="M115" s="16"/>
      <c r="N115" s="16"/>
      <c r="O115" s="16"/>
      <c r="P115" s="16"/>
      <c r="Q115" s="16">
        <v>1</v>
      </c>
    </row>
    <row r="116" spans="1:17" ht="30" x14ac:dyDescent="0.25">
      <c r="A116" s="18">
        <v>104</v>
      </c>
      <c r="B116" s="14">
        <v>599083</v>
      </c>
      <c r="C116" s="68" t="s">
        <v>2057</v>
      </c>
      <c r="D116" s="15" t="s">
        <v>2058</v>
      </c>
      <c r="E116" s="15" t="s">
        <v>1919</v>
      </c>
      <c r="F116" s="15" t="s">
        <v>2059</v>
      </c>
      <c r="G116" s="15" t="s">
        <v>111</v>
      </c>
      <c r="H116" s="16" t="s">
        <v>8</v>
      </c>
      <c r="I116" s="16" t="s">
        <v>19</v>
      </c>
      <c r="J116" s="15" t="s">
        <v>391</v>
      </c>
      <c r="K116" s="16"/>
      <c r="L116" s="16"/>
      <c r="M116" s="16" t="s">
        <v>99</v>
      </c>
      <c r="N116" s="16"/>
      <c r="O116" s="16"/>
      <c r="P116" s="16"/>
      <c r="Q116" s="16">
        <v>3</v>
      </c>
    </row>
    <row r="117" spans="1:17" ht="30" x14ac:dyDescent="0.25">
      <c r="A117" s="18">
        <v>105</v>
      </c>
      <c r="B117" s="14">
        <v>599084</v>
      </c>
      <c r="C117" s="68" t="s">
        <v>2055</v>
      </c>
      <c r="D117" s="15" t="s">
        <v>2023</v>
      </c>
      <c r="E117" s="15" t="s">
        <v>1919</v>
      </c>
      <c r="F117" s="15" t="s">
        <v>653</v>
      </c>
      <c r="G117" s="15" t="s">
        <v>1987</v>
      </c>
      <c r="H117" s="16" t="s">
        <v>8</v>
      </c>
      <c r="I117" s="16" t="s">
        <v>19</v>
      </c>
      <c r="J117" s="15" t="s">
        <v>140</v>
      </c>
      <c r="K117" s="16" t="s">
        <v>172</v>
      </c>
      <c r="L117" s="16"/>
      <c r="M117" s="16"/>
      <c r="N117" s="16"/>
      <c r="O117" s="16"/>
      <c r="P117" s="16"/>
      <c r="Q117" s="16">
        <v>1</v>
      </c>
    </row>
    <row r="118" spans="1:17" ht="30" x14ac:dyDescent="0.25">
      <c r="A118" s="18">
        <v>106</v>
      </c>
      <c r="B118" s="14">
        <v>599085</v>
      </c>
      <c r="C118" s="68" t="s">
        <v>2060</v>
      </c>
      <c r="D118" s="15" t="s">
        <v>2023</v>
      </c>
      <c r="E118" s="15" t="s">
        <v>1919</v>
      </c>
      <c r="F118" s="15" t="s">
        <v>729</v>
      </c>
      <c r="G118" s="15" t="s">
        <v>111</v>
      </c>
      <c r="H118" s="16" t="s">
        <v>8</v>
      </c>
      <c r="I118" s="16" t="s">
        <v>18</v>
      </c>
      <c r="J118" s="15" t="s">
        <v>127</v>
      </c>
      <c r="K118" s="16"/>
      <c r="L118" s="16"/>
      <c r="M118" s="16" t="s">
        <v>97</v>
      </c>
      <c r="N118" s="16"/>
      <c r="O118" s="16"/>
      <c r="P118" s="16"/>
      <c r="Q118" s="16">
        <v>6</v>
      </c>
    </row>
    <row r="119" spans="1:17" ht="30" x14ac:dyDescent="0.25">
      <c r="A119" s="18">
        <v>107</v>
      </c>
      <c r="B119" s="14">
        <v>599086</v>
      </c>
      <c r="C119" s="68" t="s">
        <v>2060</v>
      </c>
      <c r="D119" s="15" t="s">
        <v>2023</v>
      </c>
      <c r="E119" s="15" t="s">
        <v>1919</v>
      </c>
      <c r="F119" s="15" t="s">
        <v>2061</v>
      </c>
      <c r="G119" s="15" t="s">
        <v>111</v>
      </c>
      <c r="H119" s="16" t="s">
        <v>8</v>
      </c>
      <c r="I119" s="16" t="s">
        <v>19</v>
      </c>
      <c r="J119" s="15" t="s">
        <v>336</v>
      </c>
      <c r="K119" s="16"/>
      <c r="L119" s="16"/>
      <c r="M119" s="16" t="s">
        <v>119</v>
      </c>
      <c r="N119" s="16"/>
      <c r="O119" s="16"/>
      <c r="P119" s="16"/>
      <c r="Q119" s="16">
        <v>7</v>
      </c>
    </row>
    <row r="120" spans="1:17" ht="30" x14ac:dyDescent="0.25">
      <c r="A120" s="18">
        <v>108</v>
      </c>
      <c r="B120" s="14">
        <v>599087</v>
      </c>
      <c r="C120" s="68" t="s">
        <v>2062</v>
      </c>
      <c r="D120" s="15" t="s">
        <v>2032</v>
      </c>
      <c r="E120" s="15" t="s">
        <v>1919</v>
      </c>
      <c r="F120" s="15" t="s">
        <v>2063</v>
      </c>
      <c r="G120" s="15" t="s">
        <v>152</v>
      </c>
      <c r="H120" s="16" t="s">
        <v>8</v>
      </c>
      <c r="I120" s="16" t="s">
        <v>19</v>
      </c>
      <c r="J120" s="15" t="s">
        <v>477</v>
      </c>
      <c r="K120" s="16"/>
      <c r="L120" s="16"/>
      <c r="M120" s="16" t="s">
        <v>154</v>
      </c>
      <c r="N120" s="16"/>
      <c r="O120" s="16"/>
      <c r="P120" s="16"/>
      <c r="Q120" s="16">
        <v>4</v>
      </c>
    </row>
    <row r="121" spans="1:17" ht="30" x14ac:dyDescent="0.25">
      <c r="A121" s="18">
        <v>109</v>
      </c>
      <c r="B121" s="14">
        <v>599088</v>
      </c>
      <c r="C121" s="68" t="s">
        <v>2031</v>
      </c>
      <c r="D121" s="15" t="s">
        <v>2032</v>
      </c>
      <c r="E121" s="15" t="s">
        <v>1919</v>
      </c>
      <c r="F121" s="15" t="s">
        <v>2064</v>
      </c>
      <c r="G121" s="15" t="s">
        <v>111</v>
      </c>
      <c r="H121" s="16" t="s">
        <v>8</v>
      </c>
      <c r="I121" s="16" t="s">
        <v>19</v>
      </c>
      <c r="J121" s="15" t="s">
        <v>112</v>
      </c>
      <c r="K121" s="16"/>
      <c r="L121" s="16"/>
      <c r="M121" s="16" t="s">
        <v>99</v>
      </c>
      <c r="N121" s="16"/>
      <c r="O121" s="16"/>
      <c r="P121" s="16"/>
      <c r="Q121" s="16">
        <v>3</v>
      </c>
    </row>
    <row r="122" spans="1:17" ht="30" x14ac:dyDescent="0.25">
      <c r="A122" s="18">
        <v>110</v>
      </c>
      <c r="B122" s="14">
        <v>599089</v>
      </c>
      <c r="C122" s="68" t="s">
        <v>2055</v>
      </c>
      <c r="D122" s="15" t="s">
        <v>2023</v>
      </c>
      <c r="E122" s="15" t="s">
        <v>1919</v>
      </c>
      <c r="F122" s="15" t="s">
        <v>659</v>
      </c>
      <c r="G122" s="15" t="s">
        <v>111</v>
      </c>
      <c r="H122" s="16" t="s">
        <v>7</v>
      </c>
      <c r="I122" s="16" t="s">
        <v>18</v>
      </c>
      <c r="J122" s="15" t="s">
        <v>117</v>
      </c>
      <c r="K122" s="16"/>
      <c r="L122" s="16"/>
      <c r="M122" s="16"/>
      <c r="N122" s="16" t="s">
        <v>264</v>
      </c>
      <c r="O122" s="16"/>
      <c r="P122" s="16"/>
      <c r="Q122" s="16">
        <v>1</v>
      </c>
    </row>
    <row r="123" spans="1:17" ht="30" x14ac:dyDescent="0.25">
      <c r="A123" s="18">
        <v>111</v>
      </c>
      <c r="B123" s="14">
        <v>599090</v>
      </c>
      <c r="C123" s="68" t="s">
        <v>2065</v>
      </c>
      <c r="D123" s="15" t="s">
        <v>1967</v>
      </c>
      <c r="E123" s="15" t="s">
        <v>1919</v>
      </c>
      <c r="F123" s="15" t="s">
        <v>2066</v>
      </c>
      <c r="G123" s="15" t="s">
        <v>111</v>
      </c>
      <c r="H123" s="16" t="s">
        <v>7</v>
      </c>
      <c r="I123" s="16" t="s">
        <v>19</v>
      </c>
      <c r="J123" s="15" t="s">
        <v>350</v>
      </c>
      <c r="K123" s="16"/>
      <c r="L123" s="16"/>
      <c r="M123" s="16"/>
      <c r="N123" s="16"/>
      <c r="O123" s="16"/>
      <c r="P123" s="16" t="s">
        <v>132</v>
      </c>
      <c r="Q123" s="16">
        <v>4</v>
      </c>
    </row>
    <row r="124" spans="1:17" ht="30" x14ac:dyDescent="0.25">
      <c r="A124" s="18">
        <v>112</v>
      </c>
      <c r="B124" s="14">
        <v>599091</v>
      </c>
      <c r="C124" s="68" t="s">
        <v>2065</v>
      </c>
      <c r="D124" s="15" t="s">
        <v>1967</v>
      </c>
      <c r="E124" s="15" t="s">
        <v>1919</v>
      </c>
      <c r="F124" s="15" t="s">
        <v>2067</v>
      </c>
      <c r="G124" s="15" t="s">
        <v>111</v>
      </c>
      <c r="H124" s="16" t="s">
        <v>7</v>
      </c>
      <c r="I124" s="16" t="s">
        <v>19</v>
      </c>
      <c r="J124" s="15" t="s">
        <v>350</v>
      </c>
      <c r="K124" s="16"/>
      <c r="L124" s="16"/>
      <c r="M124" s="16"/>
      <c r="N124" s="16"/>
      <c r="O124" s="16"/>
      <c r="P124" s="16" t="s">
        <v>132</v>
      </c>
      <c r="Q124" s="16">
        <v>4</v>
      </c>
    </row>
    <row r="125" spans="1:17" ht="30" x14ac:dyDescent="0.25">
      <c r="A125" s="18">
        <v>113</v>
      </c>
      <c r="B125" s="14">
        <v>599092</v>
      </c>
      <c r="C125" s="68" t="s">
        <v>2065</v>
      </c>
      <c r="D125" s="15" t="s">
        <v>1967</v>
      </c>
      <c r="E125" s="15" t="s">
        <v>1919</v>
      </c>
      <c r="F125" s="15" t="s">
        <v>1142</v>
      </c>
      <c r="G125" s="15" t="s">
        <v>111</v>
      </c>
      <c r="H125" s="16" t="s">
        <v>8</v>
      </c>
      <c r="I125" s="16" t="s">
        <v>18</v>
      </c>
      <c r="J125" s="15" t="s">
        <v>1722</v>
      </c>
      <c r="K125" s="16"/>
      <c r="L125" s="16"/>
      <c r="M125" s="16" t="s">
        <v>99</v>
      </c>
      <c r="N125" s="16"/>
      <c r="O125" s="16"/>
      <c r="P125" s="16"/>
      <c r="Q125" s="16">
        <v>3</v>
      </c>
    </row>
    <row r="126" spans="1:17" ht="30" x14ac:dyDescent="0.25">
      <c r="A126" s="18">
        <v>114</v>
      </c>
      <c r="B126" s="14">
        <v>599093</v>
      </c>
      <c r="C126" s="68" t="s">
        <v>2068</v>
      </c>
      <c r="D126" s="15" t="s">
        <v>2069</v>
      </c>
      <c r="E126" s="15" t="s">
        <v>1919</v>
      </c>
      <c r="F126" s="15" t="s">
        <v>2070</v>
      </c>
      <c r="G126" s="15" t="s">
        <v>111</v>
      </c>
      <c r="H126" s="16" t="s">
        <v>7</v>
      </c>
      <c r="I126" s="16" t="s">
        <v>18</v>
      </c>
      <c r="J126" s="15" t="s">
        <v>127</v>
      </c>
      <c r="K126" s="16"/>
      <c r="L126" s="16"/>
      <c r="M126" s="16"/>
      <c r="N126" s="16"/>
      <c r="O126" s="16" t="s">
        <v>108</v>
      </c>
      <c r="P126" s="16"/>
      <c r="Q126" s="16">
        <v>1</v>
      </c>
    </row>
    <row r="127" spans="1:17" ht="30" x14ac:dyDescent="0.25">
      <c r="A127" s="18">
        <v>115</v>
      </c>
      <c r="B127" s="14">
        <v>599094</v>
      </c>
      <c r="C127" s="68" t="s">
        <v>2068</v>
      </c>
      <c r="D127" s="15" t="s">
        <v>2069</v>
      </c>
      <c r="E127" s="15" t="s">
        <v>1919</v>
      </c>
      <c r="F127" s="15" t="s">
        <v>577</v>
      </c>
      <c r="G127" s="15" t="s">
        <v>2071</v>
      </c>
      <c r="H127" s="16" t="s">
        <v>8</v>
      </c>
      <c r="I127" s="16" t="s">
        <v>19</v>
      </c>
      <c r="J127" s="15" t="s">
        <v>127</v>
      </c>
      <c r="K127" s="16"/>
      <c r="L127" s="16"/>
      <c r="M127" s="16" t="s">
        <v>428</v>
      </c>
      <c r="N127" s="16"/>
      <c r="O127" s="16"/>
      <c r="P127" s="16"/>
      <c r="Q127" s="16">
        <v>12</v>
      </c>
    </row>
    <row r="128" spans="1:17" ht="30" x14ac:dyDescent="0.25">
      <c r="A128" s="18">
        <v>116</v>
      </c>
      <c r="B128" s="14">
        <v>599095</v>
      </c>
      <c r="C128" s="68" t="s">
        <v>2068</v>
      </c>
      <c r="D128" s="15" t="s">
        <v>2069</v>
      </c>
      <c r="E128" s="15" t="s">
        <v>1919</v>
      </c>
      <c r="F128" s="15" t="s">
        <v>2072</v>
      </c>
      <c r="G128" s="15" t="s">
        <v>111</v>
      </c>
      <c r="H128" s="16" t="s">
        <v>8</v>
      </c>
      <c r="I128" s="16" t="s">
        <v>19</v>
      </c>
      <c r="J128" s="15" t="s">
        <v>127</v>
      </c>
      <c r="K128" s="16"/>
      <c r="L128" s="16"/>
      <c r="M128" s="16" t="s">
        <v>118</v>
      </c>
      <c r="N128" s="16"/>
      <c r="O128" s="16"/>
      <c r="P128" s="16"/>
      <c r="Q128" s="16">
        <v>8</v>
      </c>
    </row>
    <row r="129" spans="1:17" ht="45" x14ac:dyDescent="0.25">
      <c r="A129" s="18">
        <v>117</v>
      </c>
      <c r="B129" s="14">
        <v>599096</v>
      </c>
      <c r="C129" s="68" t="s">
        <v>2073</v>
      </c>
      <c r="D129" s="15" t="s">
        <v>1974</v>
      </c>
      <c r="E129" s="15" t="s">
        <v>1919</v>
      </c>
      <c r="F129" s="15" t="s">
        <v>301</v>
      </c>
      <c r="G129" s="15" t="s">
        <v>111</v>
      </c>
      <c r="H129" s="16" t="s">
        <v>7</v>
      </c>
      <c r="I129" s="16" t="s">
        <v>18</v>
      </c>
      <c r="J129" s="15" t="s">
        <v>2074</v>
      </c>
      <c r="K129" s="16"/>
      <c r="L129" s="16"/>
      <c r="M129" s="16"/>
      <c r="N129" s="16"/>
      <c r="O129" s="16"/>
      <c r="P129" s="16" t="s">
        <v>99</v>
      </c>
      <c r="Q129" s="16">
        <v>3</v>
      </c>
    </row>
    <row r="130" spans="1:17" ht="30" x14ac:dyDescent="0.25">
      <c r="A130" s="18">
        <v>118</v>
      </c>
      <c r="B130" s="14">
        <v>599097</v>
      </c>
      <c r="C130" s="68" t="s">
        <v>2075</v>
      </c>
      <c r="D130" s="15" t="s">
        <v>2076</v>
      </c>
      <c r="E130" s="15" t="s">
        <v>1919</v>
      </c>
      <c r="F130" s="15" t="s">
        <v>1730</v>
      </c>
      <c r="G130" s="15" t="s">
        <v>111</v>
      </c>
      <c r="H130" s="16" t="s">
        <v>8</v>
      </c>
      <c r="I130" s="16" t="s">
        <v>18</v>
      </c>
      <c r="J130" s="15" t="s">
        <v>1076</v>
      </c>
      <c r="K130" s="16"/>
      <c r="L130" s="16"/>
      <c r="M130" s="16" t="s">
        <v>132</v>
      </c>
      <c r="N130" s="16"/>
      <c r="O130" s="16"/>
      <c r="P130" s="16"/>
      <c r="Q130" s="16">
        <v>4</v>
      </c>
    </row>
    <row r="131" spans="1:17" ht="30" x14ac:dyDescent="0.25">
      <c r="A131" s="18">
        <v>119</v>
      </c>
      <c r="B131" s="14">
        <v>599098</v>
      </c>
      <c r="C131" s="68" t="s">
        <v>2075</v>
      </c>
      <c r="D131" s="15" t="s">
        <v>2076</v>
      </c>
      <c r="E131" s="15" t="s">
        <v>1919</v>
      </c>
      <c r="F131" s="15" t="s">
        <v>1586</v>
      </c>
      <c r="G131" s="15" t="s">
        <v>111</v>
      </c>
      <c r="H131" s="16" t="s">
        <v>8</v>
      </c>
      <c r="I131" s="16" t="s">
        <v>18</v>
      </c>
      <c r="J131" s="15" t="s">
        <v>336</v>
      </c>
      <c r="K131" s="16"/>
      <c r="L131" s="16"/>
      <c r="M131" s="16" t="s">
        <v>119</v>
      </c>
      <c r="N131" s="16"/>
      <c r="O131" s="16"/>
      <c r="P131" s="16"/>
      <c r="Q131" s="16">
        <v>7</v>
      </c>
    </row>
    <row r="132" spans="1:17" ht="30" x14ac:dyDescent="0.25">
      <c r="A132" s="18">
        <v>120</v>
      </c>
      <c r="B132" s="14">
        <v>599099</v>
      </c>
      <c r="C132" s="68" t="s">
        <v>2075</v>
      </c>
      <c r="D132" s="15" t="s">
        <v>2076</v>
      </c>
      <c r="E132" s="15" t="s">
        <v>1919</v>
      </c>
      <c r="F132" s="15" t="s">
        <v>2077</v>
      </c>
      <c r="G132" s="15" t="s">
        <v>432</v>
      </c>
      <c r="H132" s="16" t="s">
        <v>8</v>
      </c>
      <c r="I132" s="16" t="s">
        <v>18</v>
      </c>
      <c r="J132" s="15" t="s">
        <v>397</v>
      </c>
      <c r="K132" s="16"/>
      <c r="L132" s="16"/>
      <c r="M132" s="16" t="s">
        <v>105</v>
      </c>
      <c r="N132" s="16"/>
      <c r="O132" s="16"/>
      <c r="P132" s="16"/>
      <c r="Q132" s="16">
        <v>2</v>
      </c>
    </row>
    <row r="133" spans="1:17" ht="30" x14ac:dyDescent="0.25">
      <c r="A133" s="18">
        <v>121</v>
      </c>
      <c r="B133" s="14">
        <v>599100</v>
      </c>
      <c r="C133" s="68" t="s">
        <v>2075</v>
      </c>
      <c r="D133" s="15" t="s">
        <v>2076</v>
      </c>
      <c r="E133" s="15" t="s">
        <v>1919</v>
      </c>
      <c r="F133" s="15" t="s">
        <v>1345</v>
      </c>
      <c r="G133" s="15" t="s">
        <v>432</v>
      </c>
      <c r="H133" s="16" t="s">
        <v>8</v>
      </c>
      <c r="I133" s="16" t="s">
        <v>18</v>
      </c>
      <c r="J133" s="15" t="s">
        <v>145</v>
      </c>
      <c r="K133" s="16"/>
      <c r="L133" s="16"/>
      <c r="M133" s="16" t="s">
        <v>105</v>
      </c>
      <c r="N133" s="16"/>
      <c r="O133" s="16"/>
      <c r="P133" s="16"/>
      <c r="Q133" s="16">
        <v>2</v>
      </c>
    </row>
    <row r="134" spans="1:17" ht="30" x14ac:dyDescent="0.25">
      <c r="A134" s="18">
        <v>122</v>
      </c>
      <c r="B134" s="14">
        <v>599101</v>
      </c>
      <c r="C134" s="68" t="s">
        <v>1921</v>
      </c>
      <c r="D134" s="15" t="s">
        <v>1922</v>
      </c>
      <c r="E134" s="15" t="s">
        <v>1919</v>
      </c>
      <c r="F134" s="15" t="s">
        <v>225</v>
      </c>
      <c r="G134" s="15" t="s">
        <v>111</v>
      </c>
      <c r="H134" s="16" t="s">
        <v>7</v>
      </c>
      <c r="I134" s="16" t="s">
        <v>19</v>
      </c>
      <c r="J134" s="15" t="s">
        <v>1820</v>
      </c>
      <c r="K134" s="16"/>
      <c r="L134" s="16"/>
      <c r="M134" s="16"/>
      <c r="N134" s="16"/>
      <c r="O134" s="16" t="s">
        <v>329</v>
      </c>
      <c r="P134" s="16"/>
      <c r="Q134" s="16">
        <v>1</v>
      </c>
    </row>
    <row r="135" spans="1:17" ht="30" x14ac:dyDescent="0.25">
      <c r="A135" s="18">
        <v>123</v>
      </c>
      <c r="B135" s="14">
        <v>599102</v>
      </c>
      <c r="C135" s="68" t="s">
        <v>2078</v>
      </c>
      <c r="D135" s="15" t="s">
        <v>2044</v>
      </c>
      <c r="E135" s="15" t="s">
        <v>1919</v>
      </c>
      <c r="F135" s="15" t="s">
        <v>736</v>
      </c>
      <c r="G135" s="15" t="s">
        <v>377</v>
      </c>
      <c r="H135" s="16" t="s">
        <v>8</v>
      </c>
      <c r="I135" s="16" t="s">
        <v>18</v>
      </c>
      <c r="J135" s="15" t="s">
        <v>127</v>
      </c>
      <c r="K135" s="16"/>
      <c r="L135" s="16"/>
      <c r="M135" s="16" t="s">
        <v>118</v>
      </c>
      <c r="N135" s="16"/>
      <c r="O135" s="16"/>
      <c r="P135" s="16"/>
      <c r="Q135" s="16">
        <v>8</v>
      </c>
    </row>
    <row r="136" spans="1:17" ht="30" x14ac:dyDescent="0.25">
      <c r="A136" s="18">
        <v>124</v>
      </c>
      <c r="B136" s="14">
        <v>599103</v>
      </c>
      <c r="C136" s="68" t="s">
        <v>2078</v>
      </c>
      <c r="D136" s="15" t="s">
        <v>2044</v>
      </c>
      <c r="E136" s="15" t="s">
        <v>1919</v>
      </c>
      <c r="F136" s="15" t="s">
        <v>325</v>
      </c>
      <c r="G136" s="15" t="s">
        <v>377</v>
      </c>
      <c r="H136" s="16" t="s">
        <v>8</v>
      </c>
      <c r="I136" s="16" t="s">
        <v>19</v>
      </c>
      <c r="J136" s="15" t="s">
        <v>127</v>
      </c>
      <c r="K136" s="16"/>
      <c r="L136" s="16"/>
      <c r="M136" s="16" t="s">
        <v>485</v>
      </c>
      <c r="N136" s="16"/>
      <c r="O136" s="16"/>
      <c r="P136" s="16"/>
      <c r="Q136" s="16">
        <v>9</v>
      </c>
    </row>
    <row r="137" spans="1:17" ht="30" x14ac:dyDescent="0.25">
      <c r="A137" s="18">
        <v>125</v>
      </c>
      <c r="B137" s="14">
        <v>599104</v>
      </c>
      <c r="C137" s="68" t="s">
        <v>2078</v>
      </c>
      <c r="D137" s="15" t="s">
        <v>2044</v>
      </c>
      <c r="E137" s="15" t="s">
        <v>1919</v>
      </c>
      <c r="F137" s="15" t="s">
        <v>495</v>
      </c>
      <c r="G137" s="15" t="s">
        <v>2079</v>
      </c>
      <c r="H137" s="16" t="s">
        <v>8</v>
      </c>
      <c r="I137" s="16" t="s">
        <v>18</v>
      </c>
      <c r="J137" s="15" t="s">
        <v>117</v>
      </c>
      <c r="K137" s="16"/>
      <c r="L137" s="16" t="s">
        <v>108</v>
      </c>
      <c r="M137" s="16"/>
      <c r="N137" s="16"/>
      <c r="O137" s="16"/>
      <c r="P137" s="16"/>
      <c r="Q137" s="16">
        <v>1</v>
      </c>
    </row>
    <row r="138" spans="1:17" ht="30" x14ac:dyDescent="0.25">
      <c r="A138" s="18">
        <v>126</v>
      </c>
      <c r="B138" s="14">
        <v>599105</v>
      </c>
      <c r="C138" s="68" t="s">
        <v>2080</v>
      </c>
      <c r="D138" s="15" t="s">
        <v>2081</v>
      </c>
      <c r="E138" s="15" t="s">
        <v>1919</v>
      </c>
      <c r="F138" s="15" t="s">
        <v>2082</v>
      </c>
      <c r="G138" s="15" t="s">
        <v>152</v>
      </c>
      <c r="H138" s="16" t="s">
        <v>8</v>
      </c>
      <c r="I138" s="16" t="s">
        <v>18</v>
      </c>
      <c r="J138" s="15" t="s">
        <v>114</v>
      </c>
      <c r="K138" s="16"/>
      <c r="L138" s="16"/>
      <c r="M138" s="16" t="s">
        <v>2083</v>
      </c>
      <c r="N138" s="16"/>
      <c r="O138" s="16"/>
      <c r="P138" s="16"/>
      <c r="Q138" s="16">
        <v>2</v>
      </c>
    </row>
    <row r="139" spans="1:17" ht="30" x14ac:dyDescent="0.25">
      <c r="A139" s="18">
        <v>127</v>
      </c>
      <c r="B139" s="14">
        <v>599106</v>
      </c>
      <c r="C139" s="68" t="s">
        <v>2084</v>
      </c>
      <c r="D139" s="15" t="s">
        <v>2085</v>
      </c>
      <c r="E139" s="15" t="s">
        <v>1919</v>
      </c>
      <c r="F139" s="15" t="s">
        <v>286</v>
      </c>
      <c r="G139" s="15" t="s">
        <v>111</v>
      </c>
      <c r="H139" s="16" t="s">
        <v>8</v>
      </c>
      <c r="I139" s="16" t="s">
        <v>18</v>
      </c>
      <c r="J139" s="15" t="s">
        <v>127</v>
      </c>
      <c r="K139" s="16"/>
      <c r="L139" s="16"/>
      <c r="M139" s="16" t="s">
        <v>132</v>
      </c>
      <c r="N139" s="16"/>
      <c r="O139" s="16"/>
      <c r="P139" s="16"/>
      <c r="Q139" s="16">
        <v>3</v>
      </c>
    </row>
    <row r="140" spans="1:17" ht="30" x14ac:dyDescent="0.25">
      <c r="A140" s="18">
        <v>128</v>
      </c>
      <c r="B140" s="14">
        <v>599107</v>
      </c>
      <c r="C140" s="68" t="s">
        <v>2084</v>
      </c>
      <c r="D140" s="15" t="s">
        <v>2085</v>
      </c>
      <c r="E140" s="15" t="s">
        <v>1919</v>
      </c>
      <c r="F140" s="15" t="s">
        <v>1586</v>
      </c>
      <c r="G140" s="15" t="s">
        <v>111</v>
      </c>
      <c r="H140" s="16" t="s">
        <v>8</v>
      </c>
      <c r="I140" s="16" t="s">
        <v>18</v>
      </c>
      <c r="J140" s="15" t="s">
        <v>368</v>
      </c>
      <c r="K140" s="16"/>
      <c r="L140" s="16"/>
      <c r="M140" s="16" t="s">
        <v>132</v>
      </c>
      <c r="N140" s="16"/>
      <c r="O140" s="16"/>
      <c r="P140" s="16"/>
      <c r="Q140" s="16">
        <v>3</v>
      </c>
    </row>
    <row r="141" spans="1:17" ht="30" x14ac:dyDescent="0.25">
      <c r="A141" s="18">
        <v>129</v>
      </c>
      <c r="B141" s="14">
        <v>599108</v>
      </c>
      <c r="C141" s="68" t="s">
        <v>2084</v>
      </c>
      <c r="D141" s="15" t="s">
        <v>2085</v>
      </c>
      <c r="E141" s="15" t="s">
        <v>1919</v>
      </c>
      <c r="F141" s="15" t="s">
        <v>2040</v>
      </c>
      <c r="G141" s="15" t="s">
        <v>111</v>
      </c>
      <c r="H141" s="16" t="s">
        <v>8</v>
      </c>
      <c r="I141" s="16" t="s">
        <v>19</v>
      </c>
      <c r="J141" s="15" t="s">
        <v>127</v>
      </c>
      <c r="K141" s="16"/>
      <c r="L141" s="16"/>
      <c r="M141" s="16" t="s">
        <v>132</v>
      </c>
      <c r="N141" s="16"/>
      <c r="O141" s="16"/>
      <c r="P141" s="16"/>
      <c r="Q141" s="16">
        <v>3</v>
      </c>
    </row>
    <row r="142" spans="1:17" ht="30" x14ac:dyDescent="0.25">
      <c r="A142" s="25"/>
      <c r="B142" s="39">
        <v>599109</v>
      </c>
      <c r="C142" s="83" t="s">
        <v>2095</v>
      </c>
      <c r="D142" s="15"/>
      <c r="E142" s="15"/>
      <c r="F142" s="15"/>
      <c r="G142" s="15"/>
      <c r="H142" s="16"/>
      <c r="I142" s="16"/>
      <c r="J142" s="15"/>
      <c r="K142" s="16"/>
      <c r="L142" s="16"/>
      <c r="M142" s="16"/>
      <c r="N142" s="16"/>
      <c r="O142" s="16"/>
      <c r="P142" s="16"/>
      <c r="Q142" s="16"/>
    </row>
    <row r="143" spans="1:17" ht="30" x14ac:dyDescent="0.25">
      <c r="A143" s="18">
        <v>130</v>
      </c>
      <c r="B143" s="71">
        <v>599110</v>
      </c>
      <c r="C143" s="68" t="s">
        <v>2086</v>
      </c>
      <c r="D143" s="15" t="s">
        <v>1981</v>
      </c>
      <c r="E143" s="15" t="s">
        <v>1919</v>
      </c>
      <c r="F143" s="15" t="s">
        <v>1874</v>
      </c>
      <c r="G143" s="15" t="s">
        <v>486</v>
      </c>
      <c r="H143" s="16" t="s">
        <v>8</v>
      </c>
      <c r="I143" s="16" t="s">
        <v>19</v>
      </c>
      <c r="J143" s="15" t="s">
        <v>336</v>
      </c>
      <c r="K143" s="16"/>
      <c r="L143" s="16"/>
      <c r="M143" s="16" t="s">
        <v>99</v>
      </c>
      <c r="N143" s="16"/>
      <c r="O143" s="16"/>
      <c r="P143" s="16"/>
      <c r="Q143" s="16">
        <v>2</v>
      </c>
    </row>
    <row r="144" spans="1:17" ht="30" x14ac:dyDescent="0.25">
      <c r="A144" s="18">
        <v>131</v>
      </c>
      <c r="B144" s="71">
        <v>599111</v>
      </c>
      <c r="C144" s="68" t="s">
        <v>2087</v>
      </c>
      <c r="D144" s="15" t="s">
        <v>2088</v>
      </c>
      <c r="E144" s="15" t="s">
        <v>1919</v>
      </c>
      <c r="F144" s="15" t="s">
        <v>1298</v>
      </c>
      <c r="G144" s="15" t="s">
        <v>111</v>
      </c>
      <c r="H144" s="16" t="s">
        <v>8</v>
      </c>
      <c r="I144" s="16" t="s">
        <v>18</v>
      </c>
      <c r="J144" s="15" t="s">
        <v>270</v>
      </c>
      <c r="K144" s="16"/>
      <c r="L144" s="16"/>
      <c r="M144" s="16" t="s">
        <v>99</v>
      </c>
      <c r="N144" s="16"/>
      <c r="O144" s="16"/>
      <c r="P144" s="16"/>
      <c r="Q144" s="16">
        <v>1</v>
      </c>
    </row>
    <row r="145" spans="1:17" ht="30" x14ac:dyDescent="0.25">
      <c r="A145" s="18">
        <v>132</v>
      </c>
      <c r="B145" s="71">
        <v>599112</v>
      </c>
      <c r="C145" s="68" t="s">
        <v>2087</v>
      </c>
      <c r="D145" s="15" t="s">
        <v>2088</v>
      </c>
      <c r="E145" s="15" t="s">
        <v>1919</v>
      </c>
      <c r="F145" s="15" t="s">
        <v>2089</v>
      </c>
      <c r="G145" s="15" t="s">
        <v>111</v>
      </c>
      <c r="H145" s="16" t="s">
        <v>8</v>
      </c>
      <c r="I145" s="16" t="s">
        <v>18</v>
      </c>
      <c r="J145" s="15" t="s">
        <v>114</v>
      </c>
      <c r="K145" s="16"/>
      <c r="L145" s="16"/>
      <c r="M145" s="16" t="s">
        <v>105</v>
      </c>
      <c r="N145" s="16"/>
      <c r="O145" s="16"/>
      <c r="P145" s="16"/>
      <c r="Q145" s="16">
        <v>1</v>
      </c>
    </row>
    <row r="146" spans="1:17" ht="30" x14ac:dyDescent="0.25">
      <c r="A146" s="18">
        <v>133</v>
      </c>
      <c r="B146" s="71">
        <v>599113</v>
      </c>
      <c r="C146" s="68" t="s">
        <v>2087</v>
      </c>
      <c r="D146" s="15" t="s">
        <v>2088</v>
      </c>
      <c r="E146" s="15" t="s">
        <v>1919</v>
      </c>
      <c r="F146" s="15" t="s">
        <v>2090</v>
      </c>
      <c r="G146" s="15" t="s">
        <v>111</v>
      </c>
      <c r="H146" s="16" t="s">
        <v>8</v>
      </c>
      <c r="I146" s="16" t="s">
        <v>19</v>
      </c>
      <c r="J146" s="15" t="s">
        <v>500</v>
      </c>
      <c r="K146" s="16"/>
      <c r="L146" s="16"/>
      <c r="M146" s="16" t="s">
        <v>105</v>
      </c>
      <c r="N146" s="16"/>
      <c r="O146" s="16"/>
      <c r="P146" s="16"/>
      <c r="Q146" s="16">
        <v>2</v>
      </c>
    </row>
    <row r="147" spans="1:17" ht="30" x14ac:dyDescent="0.25">
      <c r="A147" s="18">
        <v>134</v>
      </c>
      <c r="B147" s="71">
        <v>599114</v>
      </c>
      <c r="C147" s="68" t="s">
        <v>2087</v>
      </c>
      <c r="D147" s="15" t="s">
        <v>2088</v>
      </c>
      <c r="E147" s="15" t="s">
        <v>1919</v>
      </c>
      <c r="F147" s="15" t="s">
        <v>2091</v>
      </c>
      <c r="G147" s="15" t="s">
        <v>111</v>
      </c>
      <c r="H147" s="16" t="s">
        <v>8</v>
      </c>
      <c r="I147" s="16" t="s">
        <v>19</v>
      </c>
      <c r="J147" s="15" t="s">
        <v>500</v>
      </c>
      <c r="K147" s="16"/>
      <c r="L147" s="16"/>
      <c r="M147" s="16" t="s">
        <v>105</v>
      </c>
      <c r="N147" s="16"/>
      <c r="O147" s="16"/>
      <c r="P147" s="16"/>
      <c r="Q147" s="16">
        <v>2</v>
      </c>
    </row>
    <row r="148" spans="1:17" ht="30" x14ac:dyDescent="0.25">
      <c r="A148" s="18">
        <v>135</v>
      </c>
      <c r="B148" s="71">
        <v>599115</v>
      </c>
      <c r="C148" s="68" t="s">
        <v>2087</v>
      </c>
      <c r="D148" s="15" t="s">
        <v>2088</v>
      </c>
      <c r="E148" s="15" t="s">
        <v>1919</v>
      </c>
      <c r="F148" s="15" t="s">
        <v>2092</v>
      </c>
      <c r="G148" s="15" t="s">
        <v>111</v>
      </c>
      <c r="H148" s="16" t="s">
        <v>8</v>
      </c>
      <c r="I148" s="16" t="s">
        <v>19</v>
      </c>
      <c r="J148" s="15" t="s">
        <v>449</v>
      </c>
      <c r="K148" s="16"/>
      <c r="L148" s="16"/>
      <c r="M148" s="16" t="s">
        <v>132</v>
      </c>
      <c r="N148" s="16"/>
      <c r="O148" s="16"/>
      <c r="P148" s="16"/>
      <c r="Q148" s="16">
        <v>2</v>
      </c>
    </row>
    <row r="149" spans="1:17" ht="30" x14ac:dyDescent="0.25">
      <c r="A149" s="18">
        <v>136</v>
      </c>
      <c r="B149" s="71">
        <v>599116</v>
      </c>
      <c r="C149" s="68" t="s">
        <v>2093</v>
      </c>
      <c r="D149" s="15" t="s">
        <v>2088</v>
      </c>
      <c r="E149" s="15" t="s">
        <v>1919</v>
      </c>
      <c r="F149" s="15" t="s">
        <v>456</v>
      </c>
      <c r="G149" s="15" t="s">
        <v>111</v>
      </c>
      <c r="H149" s="16" t="s">
        <v>8</v>
      </c>
      <c r="I149" s="16" t="s">
        <v>19</v>
      </c>
      <c r="J149" s="15" t="s">
        <v>1101</v>
      </c>
      <c r="K149" s="16"/>
      <c r="L149" s="16"/>
      <c r="M149" s="16" t="s">
        <v>132</v>
      </c>
      <c r="N149" s="16"/>
      <c r="O149" s="16"/>
      <c r="P149" s="16"/>
      <c r="Q149" s="16">
        <v>2</v>
      </c>
    </row>
    <row r="150" spans="1:17" ht="30" x14ac:dyDescent="0.25">
      <c r="A150" s="18">
        <v>137</v>
      </c>
      <c r="B150" s="71">
        <v>599117</v>
      </c>
      <c r="C150" s="68" t="s">
        <v>2093</v>
      </c>
      <c r="D150" s="15" t="s">
        <v>2088</v>
      </c>
      <c r="E150" s="15" t="s">
        <v>1919</v>
      </c>
      <c r="F150" s="15" t="s">
        <v>2094</v>
      </c>
      <c r="G150" s="15" t="s">
        <v>111</v>
      </c>
      <c r="H150" s="16" t="s">
        <v>8</v>
      </c>
      <c r="I150" s="16" t="s">
        <v>19</v>
      </c>
      <c r="J150" s="15" t="s">
        <v>449</v>
      </c>
      <c r="K150" s="16"/>
      <c r="L150" s="16"/>
      <c r="M150" s="16" t="s">
        <v>97</v>
      </c>
      <c r="N150" s="16"/>
      <c r="O150" s="16"/>
      <c r="P150" s="16"/>
      <c r="Q150" s="16">
        <v>2</v>
      </c>
    </row>
    <row r="1048229" spans="1:10" s="1" customFormat="1" x14ac:dyDescent="0.25">
      <c r="A1048229"/>
      <c r="C1048229" s="81"/>
      <c r="D1048229" s="11"/>
      <c r="E1048229" s="12"/>
      <c r="F1048229"/>
      <c r="G1048229"/>
      <c r="H1048229" s="13"/>
      <c r="J1048229" s="2"/>
    </row>
  </sheetData>
  <autoFilter ref="A4:Q150" xr:uid="{BE7CDE10-4B2A-45AD-926D-276A6714BB1D}">
    <filterColumn colId="3" showButton="0"/>
    <filterColumn colId="11" showButton="0"/>
    <filterColumn colId="14" showButton="0"/>
  </autoFilter>
  <mergeCells count="18">
    <mergeCell ref="M7:P7"/>
    <mergeCell ref="A8:Q8"/>
    <mergeCell ref="A9:A10"/>
    <mergeCell ref="B9:B10"/>
    <mergeCell ref="C9:E9"/>
    <mergeCell ref="F9:J9"/>
    <mergeCell ref="K9:M9"/>
    <mergeCell ref="N9:P9"/>
    <mergeCell ref="Q9:Q10"/>
    <mergeCell ref="B1:Q1"/>
    <mergeCell ref="B2:Q2"/>
    <mergeCell ref="D4:E4"/>
    <mergeCell ref="F4:F5"/>
    <mergeCell ref="G4:G5"/>
    <mergeCell ref="J4:J5"/>
    <mergeCell ref="K4:K5"/>
    <mergeCell ref="L4:M4"/>
    <mergeCell ref="O4:P4"/>
  </mergeCells>
  <printOptions horizontalCentered="1" verticalCentered="1"/>
  <pageMargins left="0.23622047244094491" right="0.23622047244094491" top="0.27559055118110237" bottom="0.31496062992125984" header="0.31496062992125984" footer="0.31496062992125984"/>
  <pageSetup scale="65" orientation="landscape" horizontalDpi="4294967294" verticalDpi="0" r:id="rId1"/>
  <headerFooter>
    <oddFooter>&amp;L&amp;"-,Negrita"&amp;12RESPONSABLE MÓDULO DE VACUNACIÓN: &amp;"-,Normal"Napoleón Jiménez Trejo&amp;C&amp;"-,Negrita"&amp;12PERSONAL DE APOYO: &amp;"-,Normal"Eulalio López Montes/Hugo César Rojo Flores&amp;R&amp;"-,Negrita"DOSIS DESP.:&amp;"-,Normal"1 
&amp;"-,Negrita"RECIBOS FALT.:&amp;"-,Normal"1</oddFooter>
  </headerFooter>
  <rowBreaks count="6" manualBreakCount="6">
    <brk id="31" max="16" man="1"/>
    <brk id="51" max="16" man="1"/>
    <brk id="71" max="16" man="1"/>
    <brk id="92" max="16" man="1"/>
    <brk id="112" max="16" man="1"/>
    <brk id="132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FEF13-8F7C-4C9A-B088-3EF83AA9982D}">
  <dimension ref="A1:I72"/>
  <sheetViews>
    <sheetView tabSelected="1" workbookViewId="0">
      <selection activeCell="E60" sqref="E60"/>
    </sheetView>
  </sheetViews>
  <sheetFormatPr baseColWidth="10" defaultRowHeight="15" x14ac:dyDescent="0.25"/>
  <cols>
    <col min="1" max="1" width="6.42578125" customWidth="1"/>
    <col min="3" max="3" width="35.85546875" style="64" bestFit="1" customWidth="1"/>
    <col min="5" max="5" width="8.28515625" customWidth="1"/>
    <col min="6" max="6" width="7.7109375" bestFit="1" customWidth="1"/>
    <col min="8" max="8" width="8.140625" customWidth="1"/>
    <col min="9" max="9" width="5.5703125" customWidth="1"/>
  </cols>
  <sheetData>
    <row r="1" spans="1:9" ht="15.75" thickBot="1" x14ac:dyDescent="0.3"/>
    <row r="2" spans="1:9" ht="32.25" thickBot="1" x14ac:dyDescent="0.3">
      <c r="A2" s="50" t="s">
        <v>15</v>
      </c>
      <c r="B2" s="51" t="s">
        <v>1</v>
      </c>
      <c r="C2" s="52" t="s">
        <v>50</v>
      </c>
      <c r="D2" s="105" t="s">
        <v>51</v>
      </c>
      <c r="E2" s="106"/>
      <c r="F2" s="106"/>
      <c r="G2" s="106"/>
      <c r="H2" s="106"/>
      <c r="I2" s="107"/>
    </row>
    <row r="3" spans="1:9" ht="15" customHeight="1" x14ac:dyDescent="0.25">
      <c r="A3" s="108" t="s">
        <v>52</v>
      </c>
      <c r="B3" s="111" t="s">
        <v>71</v>
      </c>
      <c r="C3" s="114">
        <v>45194</v>
      </c>
      <c r="D3" s="117" t="s">
        <v>72</v>
      </c>
      <c r="E3" s="117"/>
      <c r="F3" s="117"/>
      <c r="G3" s="117"/>
      <c r="H3" s="117"/>
      <c r="I3" s="118"/>
    </row>
    <row r="4" spans="1:9" ht="15" customHeight="1" x14ac:dyDescent="0.25">
      <c r="A4" s="109"/>
      <c r="B4" s="112"/>
      <c r="C4" s="115"/>
      <c r="D4" s="119" t="s">
        <v>57</v>
      </c>
      <c r="E4" s="119"/>
      <c r="F4" s="66">
        <f>F5+I5+I8</f>
        <v>106</v>
      </c>
      <c r="G4" s="65"/>
      <c r="H4" s="65"/>
      <c r="I4" s="67"/>
    </row>
    <row r="5" spans="1:9" ht="15.75" customHeight="1" x14ac:dyDescent="0.25">
      <c r="A5" s="109"/>
      <c r="B5" s="112"/>
      <c r="C5" s="115"/>
      <c r="D5" s="120" t="s">
        <v>22</v>
      </c>
      <c r="E5" s="120"/>
      <c r="F5" s="53">
        <f>SUM(E6:E7)</f>
        <v>84</v>
      </c>
      <c r="G5" s="120" t="s">
        <v>23</v>
      </c>
      <c r="H5" s="120"/>
      <c r="I5" s="56">
        <f>SUM(H6:H7)</f>
        <v>21</v>
      </c>
    </row>
    <row r="6" spans="1:9" ht="15.75" customHeight="1" x14ac:dyDescent="0.25">
      <c r="A6" s="109"/>
      <c r="B6" s="112"/>
      <c r="C6" s="115"/>
      <c r="D6" s="9" t="s">
        <v>19</v>
      </c>
      <c r="E6" s="1">
        <v>16</v>
      </c>
      <c r="F6" s="1"/>
      <c r="G6" s="9" t="s">
        <v>19</v>
      </c>
      <c r="H6" s="1">
        <v>11</v>
      </c>
      <c r="I6" s="57"/>
    </row>
    <row r="7" spans="1:9" ht="15.75" customHeight="1" x14ac:dyDescent="0.25">
      <c r="A7" s="109"/>
      <c r="B7" s="112"/>
      <c r="C7" s="115"/>
      <c r="D7" s="9" t="s">
        <v>18</v>
      </c>
      <c r="E7" s="1">
        <v>68</v>
      </c>
      <c r="F7" s="4"/>
      <c r="G7" s="9" t="s">
        <v>18</v>
      </c>
      <c r="H7" s="1">
        <v>10</v>
      </c>
      <c r="I7" s="57"/>
    </row>
    <row r="8" spans="1:9" ht="16.5" customHeight="1" thickBot="1" x14ac:dyDescent="0.3">
      <c r="A8" s="110"/>
      <c r="B8" s="113"/>
      <c r="C8" s="116"/>
      <c r="D8" s="58"/>
      <c r="E8" s="121" t="s">
        <v>45</v>
      </c>
      <c r="F8" s="121"/>
      <c r="G8" s="121"/>
      <c r="H8" s="121"/>
      <c r="I8" s="59">
        <v>1</v>
      </c>
    </row>
    <row r="9" spans="1:9" ht="15" customHeight="1" x14ac:dyDescent="0.25">
      <c r="A9" s="108" t="s">
        <v>53</v>
      </c>
      <c r="B9" s="111" t="s">
        <v>73</v>
      </c>
      <c r="C9" s="114">
        <v>45195</v>
      </c>
      <c r="D9" s="117" t="s">
        <v>74</v>
      </c>
      <c r="E9" s="117"/>
      <c r="F9" s="117"/>
      <c r="G9" s="117"/>
      <c r="H9" s="117"/>
      <c r="I9" s="118"/>
    </row>
    <row r="10" spans="1:9" ht="15" customHeight="1" x14ac:dyDescent="0.25">
      <c r="A10" s="109"/>
      <c r="B10" s="112"/>
      <c r="C10" s="115"/>
      <c r="D10" s="119" t="s">
        <v>57</v>
      </c>
      <c r="E10" s="119"/>
      <c r="F10" s="66">
        <f>F11+I11+I14</f>
        <v>431</v>
      </c>
      <c r="G10" s="65"/>
      <c r="H10" s="65"/>
      <c r="I10" s="67"/>
    </row>
    <row r="11" spans="1:9" x14ac:dyDescent="0.25">
      <c r="A11" s="109"/>
      <c r="B11" s="112"/>
      <c r="C11" s="115"/>
      <c r="D11" s="120" t="s">
        <v>22</v>
      </c>
      <c r="E11" s="120"/>
      <c r="F11" s="53">
        <f>SUM(E12:E13)</f>
        <v>379</v>
      </c>
      <c r="G11" s="120" t="s">
        <v>23</v>
      </c>
      <c r="H11" s="120"/>
      <c r="I11" s="56">
        <f>SUM(H12:H13)</f>
        <v>52</v>
      </c>
    </row>
    <row r="12" spans="1:9" x14ac:dyDescent="0.25">
      <c r="A12" s="109"/>
      <c r="B12" s="112"/>
      <c r="C12" s="115"/>
      <c r="D12" s="53" t="s">
        <v>19</v>
      </c>
      <c r="E12" s="55">
        <f>58+89</f>
        <v>147</v>
      </c>
      <c r="F12" s="3"/>
      <c r="G12" s="53" t="s">
        <v>19</v>
      </c>
      <c r="H12" s="55">
        <f>8+15</f>
        <v>23</v>
      </c>
      <c r="I12" s="57"/>
    </row>
    <row r="13" spans="1:9" x14ac:dyDescent="0.25">
      <c r="A13" s="109"/>
      <c r="B13" s="112"/>
      <c r="C13" s="115"/>
      <c r="D13" s="53" t="s">
        <v>18</v>
      </c>
      <c r="E13" s="55">
        <f>88+144</f>
        <v>232</v>
      </c>
      <c r="F13" s="3"/>
      <c r="G13" s="53" t="s">
        <v>18</v>
      </c>
      <c r="H13" s="55">
        <f>8+21</f>
        <v>29</v>
      </c>
      <c r="I13" s="57"/>
    </row>
    <row r="14" spans="1:9" ht="15.75" thickBot="1" x14ac:dyDescent="0.3">
      <c r="A14" s="110"/>
      <c r="B14" s="113"/>
      <c r="C14" s="116"/>
      <c r="D14" s="58"/>
      <c r="E14" s="121" t="s">
        <v>45</v>
      </c>
      <c r="F14" s="121"/>
      <c r="G14" s="121"/>
      <c r="H14" s="121"/>
      <c r="I14" s="59"/>
    </row>
    <row r="15" spans="1:9" ht="15" customHeight="1" x14ac:dyDescent="0.25">
      <c r="A15" s="108" t="s">
        <v>54</v>
      </c>
      <c r="B15" s="111" t="s">
        <v>75</v>
      </c>
      <c r="C15" s="114">
        <v>45195</v>
      </c>
      <c r="D15" s="117" t="s">
        <v>76</v>
      </c>
      <c r="E15" s="117"/>
      <c r="F15" s="117"/>
      <c r="G15" s="117"/>
      <c r="H15" s="117"/>
      <c r="I15" s="118"/>
    </row>
    <row r="16" spans="1:9" ht="15" customHeight="1" x14ac:dyDescent="0.25">
      <c r="A16" s="109"/>
      <c r="B16" s="112"/>
      <c r="C16" s="115"/>
      <c r="D16" s="119" t="s">
        <v>57</v>
      </c>
      <c r="E16" s="119"/>
      <c r="F16" s="66">
        <f>F17+I17+I20</f>
        <v>101</v>
      </c>
      <c r="G16" s="65"/>
      <c r="H16" s="65"/>
      <c r="I16" s="67"/>
    </row>
    <row r="17" spans="1:9" x14ac:dyDescent="0.25">
      <c r="A17" s="109"/>
      <c r="B17" s="112"/>
      <c r="C17" s="115"/>
      <c r="D17" s="120" t="s">
        <v>22</v>
      </c>
      <c r="E17" s="120"/>
      <c r="F17" s="53">
        <f>SUM(E18:E19)</f>
        <v>87</v>
      </c>
      <c r="G17" s="120" t="s">
        <v>23</v>
      </c>
      <c r="H17" s="120"/>
      <c r="I17" s="56">
        <f>SUM(H18:H19)</f>
        <v>13</v>
      </c>
    </row>
    <row r="18" spans="1:9" x14ac:dyDescent="0.25">
      <c r="A18" s="109"/>
      <c r="B18" s="112"/>
      <c r="C18" s="115"/>
      <c r="D18" s="9" t="s">
        <v>19</v>
      </c>
      <c r="E18" s="1">
        <v>22</v>
      </c>
      <c r="F18" s="1"/>
      <c r="G18" s="9" t="s">
        <v>19</v>
      </c>
      <c r="H18" s="1">
        <v>7</v>
      </c>
      <c r="I18" s="57"/>
    </row>
    <row r="19" spans="1:9" x14ac:dyDescent="0.25">
      <c r="A19" s="109"/>
      <c r="B19" s="112"/>
      <c r="C19" s="115"/>
      <c r="D19" s="9" t="s">
        <v>18</v>
      </c>
      <c r="E19" s="1">
        <v>65</v>
      </c>
      <c r="F19" s="4"/>
      <c r="G19" s="9" t="s">
        <v>18</v>
      </c>
      <c r="H19" s="1">
        <v>6</v>
      </c>
      <c r="I19" s="57"/>
    </row>
    <row r="20" spans="1:9" ht="15.75" thickBot="1" x14ac:dyDescent="0.3">
      <c r="A20" s="110"/>
      <c r="B20" s="113"/>
      <c r="C20" s="116"/>
      <c r="D20" s="58"/>
      <c r="E20" s="121" t="s">
        <v>45</v>
      </c>
      <c r="F20" s="121"/>
      <c r="G20" s="121"/>
      <c r="H20" s="121"/>
      <c r="I20" s="59">
        <v>1</v>
      </c>
    </row>
    <row r="21" spans="1:9" ht="15" customHeight="1" x14ac:dyDescent="0.25">
      <c r="A21" s="108" t="s">
        <v>55</v>
      </c>
      <c r="B21" s="111" t="s">
        <v>77</v>
      </c>
      <c r="C21" s="114">
        <v>45196</v>
      </c>
      <c r="D21" s="117" t="s">
        <v>78</v>
      </c>
      <c r="E21" s="117"/>
      <c r="F21" s="117"/>
      <c r="G21" s="117"/>
      <c r="H21" s="117"/>
      <c r="I21" s="118"/>
    </row>
    <row r="22" spans="1:9" ht="15" customHeight="1" x14ac:dyDescent="0.25">
      <c r="A22" s="109"/>
      <c r="B22" s="112"/>
      <c r="C22" s="115"/>
      <c r="D22" s="119" t="s">
        <v>57</v>
      </c>
      <c r="E22" s="119"/>
      <c r="F22" s="66">
        <f>F23+I23+I26</f>
        <v>96</v>
      </c>
      <c r="G22" s="65"/>
      <c r="H22" s="65"/>
      <c r="I22" s="67"/>
    </row>
    <row r="23" spans="1:9" x14ac:dyDescent="0.25">
      <c r="A23" s="109"/>
      <c r="B23" s="112"/>
      <c r="C23" s="115"/>
      <c r="D23" s="120" t="s">
        <v>22</v>
      </c>
      <c r="E23" s="120"/>
      <c r="F23" s="53">
        <f>SUM(E24:E25)</f>
        <v>70</v>
      </c>
      <c r="G23" s="120" t="s">
        <v>23</v>
      </c>
      <c r="H23" s="120"/>
      <c r="I23" s="56">
        <f>SUM(H24:H25)</f>
        <v>26</v>
      </c>
    </row>
    <row r="24" spans="1:9" x14ac:dyDescent="0.25">
      <c r="A24" s="109"/>
      <c r="B24" s="112"/>
      <c r="C24" s="115"/>
      <c r="D24" s="9" t="s">
        <v>19</v>
      </c>
      <c r="E24" s="1">
        <v>23</v>
      </c>
      <c r="F24" s="1"/>
      <c r="G24" s="9" t="s">
        <v>19</v>
      </c>
      <c r="H24" s="1">
        <v>13</v>
      </c>
      <c r="I24" s="57"/>
    </row>
    <row r="25" spans="1:9" x14ac:dyDescent="0.25">
      <c r="A25" s="109"/>
      <c r="B25" s="112"/>
      <c r="C25" s="115"/>
      <c r="D25" s="9" t="s">
        <v>18</v>
      </c>
      <c r="E25" s="1">
        <v>47</v>
      </c>
      <c r="F25" s="4"/>
      <c r="G25" s="9" t="s">
        <v>18</v>
      </c>
      <c r="H25" s="1">
        <v>13</v>
      </c>
      <c r="I25" s="57"/>
    </row>
    <row r="26" spans="1:9" ht="15.75" customHeight="1" thickBot="1" x14ac:dyDescent="0.3">
      <c r="A26" s="110"/>
      <c r="B26" s="113"/>
      <c r="C26" s="116"/>
      <c r="D26" s="58"/>
      <c r="E26" s="121" t="s">
        <v>45</v>
      </c>
      <c r="F26" s="121"/>
      <c r="G26" s="121"/>
      <c r="H26" s="121"/>
      <c r="I26" s="59">
        <v>0</v>
      </c>
    </row>
    <row r="27" spans="1:9" ht="15" customHeight="1" x14ac:dyDescent="0.25">
      <c r="A27" s="108" t="s">
        <v>56</v>
      </c>
      <c r="B27" s="111" t="s">
        <v>79</v>
      </c>
      <c r="C27" s="114">
        <v>45196</v>
      </c>
      <c r="D27" s="117" t="s">
        <v>80</v>
      </c>
      <c r="E27" s="117"/>
      <c r="F27" s="117"/>
      <c r="G27" s="117"/>
      <c r="H27" s="117"/>
      <c r="I27" s="118"/>
    </row>
    <row r="28" spans="1:9" ht="15" customHeight="1" x14ac:dyDescent="0.25">
      <c r="A28" s="109"/>
      <c r="B28" s="112"/>
      <c r="C28" s="115"/>
      <c r="D28" s="119" t="s">
        <v>57</v>
      </c>
      <c r="E28" s="119"/>
      <c r="F28" s="66">
        <f>F29+I29+I32</f>
        <v>58</v>
      </c>
      <c r="G28" s="65"/>
      <c r="H28" s="65"/>
      <c r="I28" s="67"/>
    </row>
    <row r="29" spans="1:9" x14ac:dyDescent="0.25">
      <c r="A29" s="109"/>
      <c r="B29" s="112"/>
      <c r="C29" s="115"/>
      <c r="D29" s="120" t="s">
        <v>22</v>
      </c>
      <c r="E29" s="120"/>
      <c r="F29" s="53">
        <f>SUM(E30:E31)</f>
        <v>49</v>
      </c>
      <c r="G29" s="120" t="s">
        <v>23</v>
      </c>
      <c r="H29" s="120"/>
      <c r="I29" s="56">
        <f>SUM(H30:H31)</f>
        <v>9</v>
      </c>
    </row>
    <row r="30" spans="1:9" x14ac:dyDescent="0.25">
      <c r="A30" s="109"/>
      <c r="B30" s="112"/>
      <c r="C30" s="115"/>
      <c r="D30" s="9" t="s">
        <v>19</v>
      </c>
      <c r="E30" s="1">
        <v>23</v>
      </c>
      <c r="F30" s="1"/>
      <c r="G30" s="9" t="s">
        <v>19</v>
      </c>
      <c r="H30" s="1">
        <v>4</v>
      </c>
      <c r="I30" s="57"/>
    </row>
    <row r="31" spans="1:9" x14ac:dyDescent="0.25">
      <c r="A31" s="109"/>
      <c r="B31" s="112"/>
      <c r="C31" s="115"/>
      <c r="D31" s="9" t="s">
        <v>18</v>
      </c>
      <c r="E31" s="1">
        <v>26</v>
      </c>
      <c r="F31" s="4"/>
      <c r="G31" s="9" t="s">
        <v>18</v>
      </c>
      <c r="H31" s="1">
        <v>5</v>
      </c>
      <c r="I31" s="57"/>
    </row>
    <row r="32" spans="1:9" ht="15.75" customHeight="1" thickBot="1" x14ac:dyDescent="0.3">
      <c r="A32" s="110"/>
      <c r="B32" s="113"/>
      <c r="C32" s="116"/>
      <c r="D32" s="58"/>
      <c r="E32" s="121" t="s">
        <v>45</v>
      </c>
      <c r="F32" s="121"/>
      <c r="G32" s="121"/>
      <c r="H32" s="121"/>
      <c r="I32" s="59">
        <v>0</v>
      </c>
    </row>
    <row r="33" spans="1:9" ht="15" customHeight="1" x14ac:dyDescent="0.25">
      <c r="A33" s="108" t="s">
        <v>60</v>
      </c>
      <c r="B33" s="111" t="s">
        <v>81</v>
      </c>
      <c r="C33" s="114">
        <v>45197</v>
      </c>
      <c r="D33" s="117" t="s">
        <v>82</v>
      </c>
      <c r="E33" s="117"/>
      <c r="F33" s="117"/>
      <c r="G33" s="117"/>
      <c r="H33" s="117"/>
      <c r="I33" s="118"/>
    </row>
    <row r="34" spans="1:9" ht="15" customHeight="1" x14ac:dyDescent="0.25">
      <c r="A34" s="109"/>
      <c r="B34" s="112"/>
      <c r="C34" s="115"/>
      <c r="D34" s="119" t="s">
        <v>57</v>
      </c>
      <c r="E34" s="119"/>
      <c r="F34" s="66">
        <f>F35+I35+I38</f>
        <v>205</v>
      </c>
      <c r="G34" s="65"/>
      <c r="H34" s="65"/>
      <c r="I34" s="67"/>
    </row>
    <row r="35" spans="1:9" x14ac:dyDescent="0.25">
      <c r="A35" s="109"/>
      <c r="B35" s="112"/>
      <c r="C35" s="115"/>
      <c r="D35" s="120" t="s">
        <v>22</v>
      </c>
      <c r="E35" s="120"/>
      <c r="F35" s="53">
        <f>SUM(E36:E37)</f>
        <v>151</v>
      </c>
      <c r="G35" s="120" t="s">
        <v>23</v>
      </c>
      <c r="H35" s="120"/>
      <c r="I35" s="56">
        <f>SUM(H36:H37)</f>
        <v>54</v>
      </c>
    </row>
    <row r="36" spans="1:9" x14ac:dyDescent="0.25">
      <c r="A36" s="109"/>
      <c r="B36" s="112"/>
      <c r="C36" s="115"/>
      <c r="D36" s="9" t="s">
        <v>19</v>
      </c>
      <c r="E36" s="1">
        <v>37</v>
      </c>
      <c r="F36" s="1"/>
      <c r="G36" s="9" t="s">
        <v>19</v>
      </c>
      <c r="H36" s="1">
        <v>19</v>
      </c>
      <c r="I36" s="57"/>
    </row>
    <row r="37" spans="1:9" x14ac:dyDescent="0.25">
      <c r="A37" s="109"/>
      <c r="B37" s="112"/>
      <c r="C37" s="115"/>
      <c r="D37" s="9" t="s">
        <v>18</v>
      </c>
      <c r="E37" s="1">
        <v>114</v>
      </c>
      <c r="F37" s="4"/>
      <c r="G37" s="9" t="s">
        <v>18</v>
      </c>
      <c r="H37" s="1">
        <v>35</v>
      </c>
      <c r="I37" s="57"/>
    </row>
    <row r="38" spans="1:9" ht="15.75" customHeight="1" thickBot="1" x14ac:dyDescent="0.3">
      <c r="A38" s="110"/>
      <c r="B38" s="113"/>
      <c r="C38" s="116"/>
      <c r="D38" s="58"/>
      <c r="E38" s="121" t="s">
        <v>45</v>
      </c>
      <c r="F38" s="121"/>
      <c r="G38" s="121"/>
      <c r="H38" s="121"/>
      <c r="I38" s="59">
        <v>0</v>
      </c>
    </row>
    <row r="39" spans="1:9" ht="15" customHeight="1" x14ac:dyDescent="0.25">
      <c r="A39" s="108" t="s">
        <v>61</v>
      </c>
      <c r="B39" s="111" t="s">
        <v>83</v>
      </c>
      <c r="C39" s="114">
        <v>45198</v>
      </c>
      <c r="D39" s="117" t="s">
        <v>84</v>
      </c>
      <c r="E39" s="117"/>
      <c r="F39" s="117"/>
      <c r="G39" s="117"/>
      <c r="H39" s="117"/>
      <c r="I39" s="118"/>
    </row>
    <row r="40" spans="1:9" ht="15" customHeight="1" x14ac:dyDescent="0.25">
      <c r="A40" s="109"/>
      <c r="B40" s="112"/>
      <c r="C40" s="115"/>
      <c r="D40" s="119" t="s">
        <v>57</v>
      </c>
      <c r="E40" s="119"/>
      <c r="F40" s="66">
        <f>F41+I41+I44</f>
        <v>137</v>
      </c>
      <c r="G40" s="65"/>
      <c r="H40" s="65"/>
      <c r="I40" s="67"/>
    </row>
    <row r="41" spans="1:9" ht="15" customHeight="1" x14ac:dyDescent="0.25">
      <c r="A41" s="109"/>
      <c r="B41" s="112"/>
      <c r="C41" s="115"/>
      <c r="D41" s="120" t="s">
        <v>22</v>
      </c>
      <c r="E41" s="120"/>
      <c r="F41" s="53">
        <f>SUM(E42:E43)</f>
        <v>109</v>
      </c>
      <c r="G41" s="120" t="s">
        <v>23</v>
      </c>
      <c r="H41" s="120"/>
      <c r="I41" s="56">
        <f>SUM(H42:H43)</f>
        <v>28</v>
      </c>
    </row>
    <row r="42" spans="1:9" ht="15" customHeight="1" x14ac:dyDescent="0.25">
      <c r="A42" s="109"/>
      <c r="B42" s="112"/>
      <c r="C42" s="115"/>
      <c r="D42" s="9" t="s">
        <v>19</v>
      </c>
      <c r="E42" s="1">
        <v>51</v>
      </c>
      <c r="F42" s="1"/>
      <c r="G42" s="9" t="s">
        <v>19</v>
      </c>
      <c r="H42" s="1">
        <v>14</v>
      </c>
      <c r="I42" s="57"/>
    </row>
    <row r="43" spans="1:9" ht="15" customHeight="1" x14ac:dyDescent="0.25">
      <c r="A43" s="109"/>
      <c r="B43" s="112"/>
      <c r="C43" s="115"/>
      <c r="D43" s="9" t="s">
        <v>18</v>
      </c>
      <c r="E43" s="1">
        <v>58</v>
      </c>
      <c r="F43" s="4"/>
      <c r="G43" s="9" t="s">
        <v>18</v>
      </c>
      <c r="H43" s="1">
        <v>14</v>
      </c>
      <c r="I43" s="57"/>
    </row>
    <row r="44" spans="1:9" ht="15.75" customHeight="1" thickBot="1" x14ac:dyDescent="0.3">
      <c r="A44" s="110"/>
      <c r="B44" s="113"/>
      <c r="C44" s="116"/>
      <c r="D44" s="58"/>
      <c r="E44" s="121" t="s">
        <v>45</v>
      </c>
      <c r="F44" s="121"/>
      <c r="G44" s="121"/>
      <c r="H44" s="121"/>
      <c r="I44" s="59">
        <v>0</v>
      </c>
    </row>
    <row r="45" spans="1:9" ht="15" customHeight="1" x14ac:dyDescent="0.25">
      <c r="A45" s="108">
        <v>8</v>
      </c>
      <c r="B45" s="111" t="s">
        <v>85</v>
      </c>
      <c r="C45" s="114">
        <v>45201</v>
      </c>
      <c r="D45" s="117" t="s">
        <v>86</v>
      </c>
      <c r="E45" s="117"/>
      <c r="F45" s="117"/>
      <c r="G45" s="117"/>
      <c r="H45" s="117"/>
      <c r="I45" s="118"/>
    </row>
    <row r="46" spans="1:9" ht="15" customHeight="1" x14ac:dyDescent="0.25">
      <c r="A46" s="109"/>
      <c r="B46" s="112"/>
      <c r="C46" s="115"/>
      <c r="D46" s="119" t="s">
        <v>57</v>
      </c>
      <c r="E46" s="119"/>
      <c r="F46" s="66">
        <f>F47+I47+I50</f>
        <v>151</v>
      </c>
      <c r="G46" s="65"/>
      <c r="H46" s="65"/>
      <c r="I46" s="67"/>
    </row>
    <row r="47" spans="1:9" ht="15" customHeight="1" x14ac:dyDescent="0.25">
      <c r="A47" s="109"/>
      <c r="B47" s="112"/>
      <c r="C47" s="115"/>
      <c r="D47" s="120" t="s">
        <v>22</v>
      </c>
      <c r="E47" s="120"/>
      <c r="F47" s="53">
        <f>SUM(E48:E49)</f>
        <v>131</v>
      </c>
      <c r="G47" s="120" t="s">
        <v>23</v>
      </c>
      <c r="H47" s="120"/>
      <c r="I47" s="56">
        <f>SUM(H48:H49)</f>
        <v>20</v>
      </c>
    </row>
    <row r="48" spans="1:9" ht="15" customHeight="1" x14ac:dyDescent="0.25">
      <c r="A48" s="109"/>
      <c r="B48" s="112"/>
      <c r="C48" s="115"/>
      <c r="D48" s="9" t="s">
        <v>19</v>
      </c>
      <c r="E48" s="1">
        <v>34</v>
      </c>
      <c r="F48" s="1"/>
      <c r="G48" s="9" t="s">
        <v>19</v>
      </c>
      <c r="H48" s="1">
        <v>10</v>
      </c>
      <c r="I48" s="57"/>
    </row>
    <row r="49" spans="1:9" ht="15" customHeight="1" x14ac:dyDescent="0.25">
      <c r="A49" s="109"/>
      <c r="B49" s="112"/>
      <c r="C49" s="115"/>
      <c r="D49" s="9" t="s">
        <v>18</v>
      </c>
      <c r="E49" s="1">
        <v>97</v>
      </c>
      <c r="F49" s="4"/>
      <c r="G49" s="9" t="s">
        <v>18</v>
      </c>
      <c r="H49" s="1">
        <v>10</v>
      </c>
      <c r="I49" s="57"/>
    </row>
    <row r="50" spans="1:9" ht="15.75" customHeight="1" thickBot="1" x14ac:dyDescent="0.3">
      <c r="A50" s="110"/>
      <c r="B50" s="113"/>
      <c r="C50" s="116"/>
      <c r="D50" s="58"/>
      <c r="E50" s="121" t="s">
        <v>45</v>
      </c>
      <c r="F50" s="121"/>
      <c r="G50" s="121"/>
      <c r="H50" s="121"/>
      <c r="I50" s="59">
        <v>0</v>
      </c>
    </row>
    <row r="51" spans="1:9" ht="15" customHeight="1" x14ac:dyDescent="0.25">
      <c r="A51" s="108">
        <v>9</v>
      </c>
      <c r="B51" s="111" t="s">
        <v>87</v>
      </c>
      <c r="C51" s="114">
        <v>45202</v>
      </c>
      <c r="D51" s="117" t="s">
        <v>88</v>
      </c>
      <c r="E51" s="117"/>
      <c r="F51" s="117"/>
      <c r="G51" s="117"/>
      <c r="H51" s="117"/>
      <c r="I51" s="118"/>
    </row>
    <row r="52" spans="1:9" ht="15" customHeight="1" x14ac:dyDescent="0.25">
      <c r="A52" s="109"/>
      <c r="B52" s="112"/>
      <c r="C52" s="115"/>
      <c r="D52" s="119" t="s">
        <v>57</v>
      </c>
      <c r="E52" s="119"/>
      <c r="F52" s="66">
        <f>F53+I53+I56</f>
        <v>230</v>
      </c>
      <c r="G52" s="65"/>
      <c r="H52" s="65"/>
      <c r="I52" s="67"/>
    </row>
    <row r="53" spans="1:9" ht="15" customHeight="1" x14ac:dyDescent="0.25">
      <c r="A53" s="109"/>
      <c r="B53" s="112"/>
      <c r="C53" s="115"/>
      <c r="D53" s="120" t="s">
        <v>22</v>
      </c>
      <c r="E53" s="120"/>
      <c r="F53" s="53">
        <f>SUM(E54:E55)</f>
        <v>209</v>
      </c>
      <c r="G53" s="120" t="s">
        <v>23</v>
      </c>
      <c r="H53" s="120"/>
      <c r="I53" s="56">
        <f>SUM(H54:H55)</f>
        <v>21</v>
      </c>
    </row>
    <row r="54" spans="1:9" ht="15" customHeight="1" x14ac:dyDescent="0.25">
      <c r="A54" s="109"/>
      <c r="B54" s="112"/>
      <c r="C54" s="115"/>
      <c r="D54" s="9" t="s">
        <v>19</v>
      </c>
      <c r="E54" s="1">
        <v>72</v>
      </c>
      <c r="F54" s="1"/>
      <c r="G54" s="9" t="s">
        <v>19</v>
      </c>
      <c r="H54" s="1">
        <v>13</v>
      </c>
      <c r="I54" s="57"/>
    </row>
    <row r="55" spans="1:9" ht="15" customHeight="1" x14ac:dyDescent="0.25">
      <c r="A55" s="109"/>
      <c r="B55" s="112"/>
      <c r="C55" s="115"/>
      <c r="D55" s="9" t="s">
        <v>18</v>
      </c>
      <c r="E55" s="1">
        <v>137</v>
      </c>
      <c r="F55" s="4"/>
      <c r="G55" s="9" t="s">
        <v>18</v>
      </c>
      <c r="H55" s="1">
        <v>8</v>
      </c>
      <c r="I55" s="57"/>
    </row>
    <row r="56" spans="1:9" ht="15.75" customHeight="1" thickBot="1" x14ac:dyDescent="0.3">
      <c r="A56" s="110"/>
      <c r="B56" s="113"/>
      <c r="C56" s="116"/>
      <c r="D56" s="58"/>
      <c r="E56" s="121" t="s">
        <v>45</v>
      </c>
      <c r="F56" s="121"/>
      <c r="G56" s="121"/>
      <c r="H56" s="121"/>
      <c r="I56" s="59">
        <v>0</v>
      </c>
    </row>
    <row r="57" spans="1:9" ht="15" customHeight="1" x14ac:dyDescent="0.25">
      <c r="A57" s="108">
        <v>10</v>
      </c>
      <c r="B57" s="111" t="s">
        <v>89</v>
      </c>
      <c r="C57" s="114">
        <v>45203</v>
      </c>
      <c r="D57" s="117" t="s">
        <v>90</v>
      </c>
      <c r="E57" s="117"/>
      <c r="F57" s="117"/>
      <c r="G57" s="117"/>
      <c r="H57" s="117"/>
      <c r="I57" s="118"/>
    </row>
    <row r="58" spans="1:9" ht="15" customHeight="1" x14ac:dyDescent="0.25">
      <c r="A58" s="109"/>
      <c r="B58" s="112"/>
      <c r="C58" s="115"/>
      <c r="D58" s="119" t="s">
        <v>57</v>
      </c>
      <c r="E58" s="119"/>
      <c r="F58" s="66">
        <f>F59+I59+I62</f>
        <v>0</v>
      </c>
      <c r="G58" s="65"/>
      <c r="H58" s="65"/>
      <c r="I58" s="67"/>
    </row>
    <row r="59" spans="1:9" ht="15" customHeight="1" x14ac:dyDescent="0.25">
      <c r="A59" s="109"/>
      <c r="B59" s="112"/>
      <c r="C59" s="115"/>
      <c r="D59" s="120" t="s">
        <v>22</v>
      </c>
      <c r="E59" s="120"/>
      <c r="F59" s="53">
        <f>SUM(E60:E61)</f>
        <v>0</v>
      </c>
      <c r="G59" s="120" t="s">
        <v>23</v>
      </c>
      <c r="H59" s="120"/>
      <c r="I59" s="56">
        <f>SUM(H60:H61)</f>
        <v>0</v>
      </c>
    </row>
    <row r="60" spans="1:9" ht="15" customHeight="1" x14ac:dyDescent="0.25">
      <c r="A60" s="109"/>
      <c r="B60" s="112"/>
      <c r="C60" s="115"/>
      <c r="D60" s="9" t="s">
        <v>19</v>
      </c>
      <c r="E60" s="1">
        <v>0</v>
      </c>
      <c r="F60" s="1"/>
      <c r="G60" s="9" t="s">
        <v>19</v>
      </c>
      <c r="H60" s="1">
        <v>0</v>
      </c>
      <c r="I60" s="57"/>
    </row>
    <row r="61" spans="1:9" ht="15" customHeight="1" x14ac:dyDescent="0.25">
      <c r="A61" s="109"/>
      <c r="B61" s="112"/>
      <c r="C61" s="115"/>
      <c r="D61" s="9" t="s">
        <v>18</v>
      </c>
      <c r="E61" s="1">
        <v>0</v>
      </c>
      <c r="F61" s="4"/>
      <c r="G61" s="9" t="s">
        <v>18</v>
      </c>
      <c r="H61" s="1">
        <v>0</v>
      </c>
      <c r="I61" s="57"/>
    </row>
    <row r="62" spans="1:9" ht="15.75" customHeight="1" thickBot="1" x14ac:dyDescent="0.3">
      <c r="A62" s="110"/>
      <c r="B62" s="113"/>
      <c r="C62" s="116"/>
      <c r="D62" s="58"/>
      <c r="E62" s="121" t="s">
        <v>45</v>
      </c>
      <c r="F62" s="121"/>
      <c r="G62" s="121"/>
      <c r="H62" s="121"/>
      <c r="I62" s="59">
        <v>0</v>
      </c>
    </row>
    <row r="63" spans="1:9" ht="15" customHeight="1" x14ac:dyDescent="0.25">
      <c r="A63" s="108">
        <v>11</v>
      </c>
      <c r="B63" s="111" t="s">
        <v>91</v>
      </c>
      <c r="C63" s="114">
        <v>45204</v>
      </c>
      <c r="D63" s="117" t="s">
        <v>92</v>
      </c>
      <c r="E63" s="117"/>
      <c r="F63" s="117"/>
      <c r="G63" s="117"/>
      <c r="H63" s="117"/>
      <c r="I63" s="118"/>
    </row>
    <row r="64" spans="1:9" ht="15" customHeight="1" x14ac:dyDescent="0.25">
      <c r="A64" s="109"/>
      <c r="B64" s="112"/>
      <c r="C64" s="115"/>
      <c r="D64" s="119" t="s">
        <v>57</v>
      </c>
      <c r="E64" s="119"/>
      <c r="F64" s="66">
        <f>F65+I65+I68</f>
        <v>0</v>
      </c>
      <c r="G64" s="65"/>
      <c r="H64" s="65"/>
      <c r="I64" s="67"/>
    </row>
    <row r="65" spans="1:9" ht="15" customHeight="1" x14ac:dyDescent="0.25">
      <c r="A65" s="109"/>
      <c r="B65" s="112"/>
      <c r="C65" s="115"/>
      <c r="D65" s="120" t="s">
        <v>22</v>
      </c>
      <c r="E65" s="120"/>
      <c r="F65" s="53">
        <f>SUM(E66:E67)</f>
        <v>0</v>
      </c>
      <c r="G65" s="120" t="s">
        <v>23</v>
      </c>
      <c r="H65" s="120"/>
      <c r="I65" s="56">
        <f>SUM(H66:H67)</f>
        <v>0</v>
      </c>
    </row>
    <row r="66" spans="1:9" ht="15" customHeight="1" x14ac:dyDescent="0.25">
      <c r="A66" s="109"/>
      <c r="B66" s="112"/>
      <c r="C66" s="115"/>
      <c r="D66" s="9" t="s">
        <v>19</v>
      </c>
      <c r="E66" s="1">
        <v>0</v>
      </c>
      <c r="F66" s="1"/>
      <c r="G66" s="9" t="s">
        <v>19</v>
      </c>
      <c r="H66" s="1">
        <v>0</v>
      </c>
      <c r="I66" s="57"/>
    </row>
    <row r="67" spans="1:9" ht="15" customHeight="1" x14ac:dyDescent="0.25">
      <c r="A67" s="109"/>
      <c r="B67" s="112"/>
      <c r="C67" s="115"/>
      <c r="D67" s="9" t="s">
        <v>18</v>
      </c>
      <c r="E67" s="1">
        <v>0</v>
      </c>
      <c r="F67" s="4"/>
      <c r="G67" s="9" t="s">
        <v>18</v>
      </c>
      <c r="H67" s="1">
        <v>0</v>
      </c>
      <c r="I67" s="57"/>
    </row>
    <row r="68" spans="1:9" ht="15.75" customHeight="1" thickBot="1" x14ac:dyDescent="0.3">
      <c r="A68" s="110"/>
      <c r="B68" s="113"/>
      <c r="C68" s="116"/>
      <c r="D68" s="58"/>
      <c r="E68" s="121" t="s">
        <v>45</v>
      </c>
      <c r="F68" s="121"/>
      <c r="G68" s="121"/>
      <c r="H68" s="121"/>
      <c r="I68" s="59">
        <v>0</v>
      </c>
    </row>
    <row r="70" spans="1:9" ht="18.75" x14ac:dyDescent="0.3">
      <c r="E70" s="60" t="s">
        <v>58</v>
      </c>
      <c r="F70" s="61">
        <f>F4+F10+F16+F22+F28+F34+F40+F46+F52+F58+F64</f>
        <v>1515</v>
      </c>
      <c r="G70" s="62" t="s">
        <v>59</v>
      </c>
    </row>
    <row r="71" spans="1:9" x14ac:dyDescent="0.25">
      <c r="F71" s="86">
        <v>5</v>
      </c>
      <c r="G71" s="86" t="s">
        <v>2401</v>
      </c>
    </row>
    <row r="72" spans="1:9" x14ac:dyDescent="0.25">
      <c r="F72" s="86">
        <v>1</v>
      </c>
      <c r="G72" s="86" t="s">
        <v>2402</v>
      </c>
    </row>
  </sheetData>
  <mergeCells count="89">
    <mergeCell ref="A63:A68"/>
    <mergeCell ref="B63:B68"/>
    <mergeCell ref="C63:C68"/>
    <mergeCell ref="D63:I63"/>
    <mergeCell ref="D64:E64"/>
    <mergeCell ref="D65:E65"/>
    <mergeCell ref="G65:H65"/>
    <mergeCell ref="E68:H68"/>
    <mergeCell ref="A57:A62"/>
    <mergeCell ref="B57:B62"/>
    <mergeCell ref="C57:C62"/>
    <mergeCell ref="D57:I57"/>
    <mergeCell ref="D58:E58"/>
    <mergeCell ref="D59:E59"/>
    <mergeCell ref="G59:H59"/>
    <mergeCell ref="E62:H62"/>
    <mergeCell ref="A45:A50"/>
    <mergeCell ref="B45:B50"/>
    <mergeCell ref="C45:C50"/>
    <mergeCell ref="D45:I45"/>
    <mergeCell ref="D46:E46"/>
    <mergeCell ref="D47:E47"/>
    <mergeCell ref="G47:H47"/>
    <mergeCell ref="E50:H50"/>
    <mergeCell ref="D2:I2"/>
    <mergeCell ref="A3:A8"/>
    <mergeCell ref="B3:B8"/>
    <mergeCell ref="C3:C8"/>
    <mergeCell ref="D3:I3"/>
    <mergeCell ref="D5:E5"/>
    <mergeCell ref="G5:H5"/>
    <mergeCell ref="E8:H8"/>
    <mergeCell ref="D4:E4"/>
    <mergeCell ref="B9:B14"/>
    <mergeCell ref="C9:C14"/>
    <mergeCell ref="D9:I9"/>
    <mergeCell ref="A15:A20"/>
    <mergeCell ref="B15:B20"/>
    <mergeCell ref="C15:C20"/>
    <mergeCell ref="D15:I15"/>
    <mergeCell ref="A9:A14"/>
    <mergeCell ref="D17:E17"/>
    <mergeCell ref="G17:H17"/>
    <mergeCell ref="E20:H20"/>
    <mergeCell ref="D11:E11"/>
    <mergeCell ref="G11:H11"/>
    <mergeCell ref="E14:H14"/>
    <mergeCell ref="D10:E10"/>
    <mergeCell ref="D16:E16"/>
    <mergeCell ref="A21:A26"/>
    <mergeCell ref="B21:B26"/>
    <mergeCell ref="C21:C26"/>
    <mergeCell ref="D21:I21"/>
    <mergeCell ref="A27:A32"/>
    <mergeCell ref="B27:B32"/>
    <mergeCell ref="C27:C32"/>
    <mergeCell ref="D27:I27"/>
    <mergeCell ref="D29:E29"/>
    <mergeCell ref="G29:H29"/>
    <mergeCell ref="E32:H32"/>
    <mergeCell ref="D23:E23"/>
    <mergeCell ref="G23:H23"/>
    <mergeCell ref="E26:H26"/>
    <mergeCell ref="D22:E22"/>
    <mergeCell ref="D28:E28"/>
    <mergeCell ref="A33:A38"/>
    <mergeCell ref="B33:B38"/>
    <mergeCell ref="C33:C38"/>
    <mergeCell ref="D33:I33"/>
    <mergeCell ref="A39:A44"/>
    <mergeCell ref="B39:B44"/>
    <mergeCell ref="D35:E35"/>
    <mergeCell ref="G35:H35"/>
    <mergeCell ref="E38:H38"/>
    <mergeCell ref="D41:E41"/>
    <mergeCell ref="G41:H41"/>
    <mergeCell ref="E44:H44"/>
    <mergeCell ref="D34:E34"/>
    <mergeCell ref="D40:E40"/>
    <mergeCell ref="C39:C44"/>
    <mergeCell ref="D39:I39"/>
    <mergeCell ref="D52:E52"/>
    <mergeCell ref="A51:A56"/>
    <mergeCell ref="B51:B56"/>
    <mergeCell ref="C51:C56"/>
    <mergeCell ref="D51:I51"/>
    <mergeCell ref="D53:E53"/>
    <mergeCell ref="G53:H53"/>
    <mergeCell ref="E56:H56"/>
  </mergeCells>
  <phoneticPr fontId="29" type="noConversion"/>
  <pageMargins left="0.7" right="0.7" top="0.75" bottom="0.75" header="0.3" footer="0.3"/>
  <pageSetup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EECE7-7606-482E-AF16-E7CB7AA3B2E0}">
  <dimension ref="A3:F25"/>
  <sheetViews>
    <sheetView workbookViewId="0"/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3" spans="1:6" ht="18.75" x14ac:dyDescent="0.3">
      <c r="A3" s="139" t="s">
        <v>25</v>
      </c>
      <c r="B3" s="139"/>
      <c r="C3" s="139"/>
      <c r="D3" s="139"/>
      <c r="E3" s="139"/>
      <c r="F3" s="139"/>
    </row>
    <row r="4" spans="1:6" ht="18.75" x14ac:dyDescent="0.3">
      <c r="A4" s="145" t="s">
        <v>36</v>
      </c>
      <c r="B4" s="145"/>
      <c r="C4" s="145"/>
      <c r="D4" s="145"/>
      <c r="E4" s="145"/>
      <c r="F4" s="145"/>
    </row>
    <row r="5" spans="1:6" ht="17.25" x14ac:dyDescent="0.3">
      <c r="A5" s="146" t="s">
        <v>2406</v>
      </c>
      <c r="B5" s="146"/>
      <c r="C5" s="146"/>
      <c r="D5" s="146"/>
      <c r="E5" s="146"/>
      <c r="F5" s="146"/>
    </row>
    <row r="7" spans="1:6" ht="34.5" customHeight="1" x14ac:dyDescent="0.25">
      <c r="A7" s="147" t="s">
        <v>2407</v>
      </c>
      <c r="B7" s="148"/>
      <c r="C7" s="148"/>
      <c r="D7" s="148"/>
      <c r="E7" s="148"/>
      <c r="F7" s="148"/>
    </row>
    <row r="9" spans="1:6" ht="15.75" x14ac:dyDescent="0.25">
      <c r="A9" s="149" t="s">
        <v>2427</v>
      </c>
      <c r="B9" s="149"/>
      <c r="C9" s="149"/>
      <c r="D9" s="149"/>
      <c r="E9" s="149"/>
      <c r="F9" s="149"/>
    </row>
    <row r="10" spans="1:6" ht="36.75" customHeight="1" x14ac:dyDescent="0.25">
      <c r="A10" s="144" t="s">
        <v>2428</v>
      </c>
      <c r="B10" s="144"/>
      <c r="C10" s="144"/>
      <c r="D10" s="144"/>
      <c r="E10" s="144"/>
      <c r="F10" s="144"/>
    </row>
    <row r="12" spans="1:6" ht="30" x14ac:dyDescent="0.25">
      <c r="A12" s="24" t="s">
        <v>26</v>
      </c>
      <c r="B12" s="24" t="s">
        <v>27</v>
      </c>
      <c r="C12" s="25" t="s">
        <v>28</v>
      </c>
      <c r="D12" s="23">
        <f>SUM(D13:D14)</f>
        <v>131</v>
      </c>
      <c r="E12" s="25" t="s">
        <v>29</v>
      </c>
      <c r="F12" s="23">
        <f>SUM(F13:F14)</f>
        <v>20</v>
      </c>
    </row>
    <row r="13" spans="1:6" ht="15" customHeight="1" x14ac:dyDescent="0.25">
      <c r="A13" s="140">
        <v>73</v>
      </c>
      <c r="B13" s="142">
        <f>SUM(D12+F12+F15)</f>
        <v>151</v>
      </c>
      <c r="C13" s="26" t="s">
        <v>30</v>
      </c>
      <c r="D13" s="19">
        <v>34</v>
      </c>
      <c r="E13" s="26" t="s">
        <v>30</v>
      </c>
      <c r="F13" s="19">
        <v>10</v>
      </c>
    </row>
    <row r="14" spans="1:6" ht="15" customHeight="1" x14ac:dyDescent="0.25">
      <c r="A14" s="141"/>
      <c r="B14" s="143"/>
      <c r="C14" s="26" t="s">
        <v>31</v>
      </c>
      <c r="D14" s="19">
        <v>97</v>
      </c>
      <c r="E14" s="26" t="s">
        <v>31</v>
      </c>
      <c r="F14" s="19">
        <v>10</v>
      </c>
    </row>
    <row r="15" spans="1:6" ht="15.75" customHeight="1" x14ac:dyDescent="0.25">
      <c r="A15" s="7"/>
      <c r="C15" s="42"/>
      <c r="D15" s="150" t="s">
        <v>45</v>
      </c>
      <c r="E15" s="151"/>
      <c r="F15" s="46">
        <v>0</v>
      </c>
    </row>
    <row r="16" spans="1:6" ht="15.75" customHeight="1" x14ac:dyDescent="0.25">
      <c r="A16" s="7"/>
      <c r="D16" s="29"/>
      <c r="E16" s="28"/>
      <c r="F16" s="29"/>
    </row>
    <row r="17" spans="1:6" ht="15" customHeight="1" x14ac:dyDescent="0.25">
      <c r="D17" s="138" t="s">
        <v>37</v>
      </c>
      <c r="E17" s="138"/>
      <c r="F17" s="29">
        <v>0</v>
      </c>
    </row>
    <row r="19" spans="1:6" x14ac:dyDescent="0.25">
      <c r="B19" s="27" t="s">
        <v>33</v>
      </c>
      <c r="C19" s="27" t="s">
        <v>34</v>
      </c>
      <c r="D19" s="27" t="s">
        <v>35</v>
      </c>
      <c r="E19" s="27" t="s">
        <v>47</v>
      </c>
      <c r="F19" s="27" t="s">
        <v>2405</v>
      </c>
    </row>
    <row r="20" spans="1:6" x14ac:dyDescent="0.25">
      <c r="A20" s="138" t="s">
        <v>32</v>
      </c>
      <c r="B20" s="48">
        <v>599056</v>
      </c>
      <c r="C20" s="48" t="s">
        <v>96</v>
      </c>
      <c r="D20" s="137">
        <v>0</v>
      </c>
      <c r="E20" s="137">
        <v>0</v>
      </c>
      <c r="F20" s="137">
        <v>0</v>
      </c>
    </row>
    <row r="21" spans="1:6" x14ac:dyDescent="0.25">
      <c r="A21" s="138"/>
      <c r="B21" s="49">
        <v>599109</v>
      </c>
      <c r="C21" s="49" t="s">
        <v>96</v>
      </c>
      <c r="D21" s="137"/>
      <c r="E21" s="137"/>
      <c r="F21" s="137"/>
    </row>
    <row r="22" spans="1:6" x14ac:dyDescent="0.25">
      <c r="A22" s="138"/>
      <c r="B22" s="48">
        <v>599118</v>
      </c>
      <c r="C22" s="48">
        <v>599266</v>
      </c>
      <c r="D22" s="137"/>
      <c r="E22" s="137"/>
      <c r="F22" s="137"/>
    </row>
    <row r="23" spans="1:6" x14ac:dyDescent="0.25">
      <c r="A23" s="47"/>
      <c r="B23" s="48"/>
      <c r="C23" s="48"/>
      <c r="D23" s="3"/>
      <c r="E23" s="3"/>
    </row>
    <row r="24" spans="1:6" x14ac:dyDescent="0.25">
      <c r="A24" s="47"/>
      <c r="B24" s="48"/>
      <c r="C24" s="48"/>
      <c r="D24" s="3"/>
      <c r="E24" s="3"/>
    </row>
    <row r="25" spans="1:6" x14ac:dyDescent="0.25">
      <c r="A25" s="47"/>
      <c r="B25" s="48"/>
      <c r="C25" s="48"/>
      <c r="D25" s="3"/>
      <c r="E25" s="3"/>
    </row>
  </sheetData>
  <mergeCells count="14">
    <mergeCell ref="F20:F22"/>
    <mergeCell ref="A13:A14"/>
    <mergeCell ref="B13:B14"/>
    <mergeCell ref="D15:E15"/>
    <mergeCell ref="D17:E17"/>
    <mergeCell ref="A20:A22"/>
    <mergeCell ref="D20:D22"/>
    <mergeCell ref="E20:E22"/>
    <mergeCell ref="A10:F10"/>
    <mergeCell ref="A3:F3"/>
    <mergeCell ref="A4:F4"/>
    <mergeCell ref="A5:F5"/>
    <mergeCell ref="A7:F7"/>
    <mergeCell ref="A9:F9"/>
  </mergeCells>
  <printOptions horizontalCentered="1" verticalCentered="1"/>
  <pageMargins left="0.70866141732283472" right="0.70866141732283472" top="0.47244094488188981" bottom="0.51181102362204722" header="0.31496062992125984" footer="0.31496062992125984"/>
  <pageSetup scale="120" orientation="landscape" horizontalDpi="0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65836-CE26-479F-A096-92E907FF79CD}">
  <dimension ref="A1:Q1048201"/>
  <sheetViews>
    <sheetView workbookViewId="0"/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22.28515625" customWidth="1"/>
    <col min="4" max="4" width="26.7109375" customWidth="1"/>
    <col min="5" max="5" width="13.28515625" style="3" customWidth="1"/>
    <col min="6" max="6" width="14.85546875" customWidth="1"/>
    <col min="7" max="7" width="14.5703125" customWidth="1"/>
    <col min="8" max="8" width="9.5703125" style="1" bestFit="1" customWidth="1"/>
    <col min="9" max="9" width="5.7109375" style="1" bestFit="1" customWidth="1"/>
    <col min="10" max="10" width="15.42578125" style="2" customWidth="1"/>
    <col min="11" max="11" width="7.7109375" style="1" bestFit="1" customWidth="1"/>
    <col min="12" max="12" width="7.5703125" style="1" bestFit="1" customWidth="1"/>
    <col min="13" max="13" width="6.5703125" style="1" bestFit="1" customWidth="1"/>
    <col min="14" max="14" width="7.7109375" style="1" bestFit="1" customWidth="1"/>
    <col min="15" max="15" width="6.5703125" style="1" bestFit="1" customWidth="1"/>
    <col min="16" max="16" width="6.140625" style="1" customWidth="1"/>
    <col min="17" max="17" width="10.140625" style="1" customWidth="1"/>
  </cols>
  <sheetData>
    <row r="1" spans="1:17" ht="21" x14ac:dyDescent="0.35">
      <c r="B1" s="153" t="s">
        <v>0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</row>
    <row r="2" spans="1:17" ht="18.75" x14ac:dyDescent="0.3">
      <c r="B2" s="139" t="s">
        <v>11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4" spans="1:17" ht="15.75" customHeight="1" x14ac:dyDescent="0.25">
      <c r="A4" s="6" t="s">
        <v>38</v>
      </c>
      <c r="B4" s="7"/>
      <c r="C4" s="8" t="s">
        <v>16</v>
      </c>
      <c r="D4" s="154">
        <v>45201</v>
      </c>
      <c r="E4" s="154"/>
      <c r="F4" s="156" t="s">
        <v>20</v>
      </c>
      <c r="G4" s="155">
        <v>220</v>
      </c>
      <c r="H4" s="31"/>
      <c r="I4" s="31"/>
      <c r="J4" s="148" t="s">
        <v>21</v>
      </c>
      <c r="K4" s="152">
        <f>N4+Q4+Q7</f>
        <v>151</v>
      </c>
      <c r="L4" s="149" t="s">
        <v>22</v>
      </c>
      <c r="M4" s="149"/>
      <c r="N4" s="36">
        <f>SUM(M5:M6)</f>
        <v>131</v>
      </c>
      <c r="O4" s="149" t="s">
        <v>23</v>
      </c>
      <c r="P4" s="149"/>
      <c r="Q4" s="36">
        <f>SUBTOTAL(9,P5:P6)</f>
        <v>20</v>
      </c>
    </row>
    <row r="5" spans="1:17" ht="15.75" customHeight="1" x14ac:dyDescent="0.25">
      <c r="C5" s="20" t="s">
        <v>17</v>
      </c>
      <c r="D5" s="169" t="s">
        <v>67</v>
      </c>
      <c r="F5" s="156"/>
      <c r="G5" s="155"/>
      <c r="H5" s="31"/>
      <c r="I5" s="31"/>
      <c r="J5" s="148"/>
      <c r="K5" s="152"/>
      <c r="L5" s="9" t="s">
        <v>19</v>
      </c>
      <c r="M5" s="1">
        <v>34</v>
      </c>
      <c r="O5" s="9" t="s">
        <v>19</v>
      </c>
      <c r="P5" s="1">
        <v>10</v>
      </c>
    </row>
    <row r="6" spans="1:17" ht="15" customHeight="1" x14ac:dyDescent="0.25">
      <c r="D6" s="169"/>
      <c r="L6" s="9" t="s">
        <v>18</v>
      </c>
      <c r="M6" s="1">
        <v>97</v>
      </c>
      <c r="N6" s="4"/>
      <c r="O6" s="9" t="s">
        <v>18</v>
      </c>
      <c r="P6" s="1">
        <v>10</v>
      </c>
    </row>
    <row r="7" spans="1:17" ht="15" customHeight="1" x14ac:dyDescent="0.25">
      <c r="C7" s="41"/>
      <c r="D7" s="41"/>
      <c r="E7" s="41"/>
      <c r="F7" s="41"/>
      <c r="G7" s="41"/>
      <c r="J7" s="42" t="s">
        <v>46</v>
      </c>
      <c r="K7" s="36">
        <v>0</v>
      </c>
      <c r="M7" s="157" t="s">
        <v>45</v>
      </c>
      <c r="N7" s="157"/>
      <c r="O7" s="157"/>
      <c r="P7" s="157"/>
      <c r="Q7" s="36">
        <v>0</v>
      </c>
    </row>
    <row r="8" spans="1:17" s="5" customFormat="1" ht="18.75" x14ac:dyDescent="0.3">
      <c r="A8" s="158" t="s">
        <v>2415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</row>
    <row r="9" spans="1:17" ht="15" customHeight="1" x14ac:dyDescent="0.25">
      <c r="A9" s="159" t="s">
        <v>15</v>
      </c>
      <c r="B9" s="159" t="s">
        <v>5</v>
      </c>
      <c r="C9" s="160" t="s">
        <v>14</v>
      </c>
      <c r="D9" s="160"/>
      <c r="E9" s="160"/>
      <c r="F9" s="163" t="s">
        <v>13</v>
      </c>
      <c r="G9" s="164"/>
      <c r="H9" s="164"/>
      <c r="I9" s="164"/>
      <c r="J9" s="165"/>
      <c r="K9" s="161" t="s">
        <v>8</v>
      </c>
      <c r="L9" s="161"/>
      <c r="M9" s="161"/>
      <c r="N9" s="162" t="s">
        <v>7</v>
      </c>
      <c r="O9" s="162"/>
      <c r="P9" s="162"/>
      <c r="Q9" s="159" t="s">
        <v>4</v>
      </c>
    </row>
    <row r="10" spans="1:17" s="4" customFormat="1" ht="27" x14ac:dyDescent="0.25">
      <c r="A10" s="159"/>
      <c r="B10" s="159"/>
      <c r="C10" s="30" t="s">
        <v>12</v>
      </c>
      <c r="D10" s="30" t="s">
        <v>10</v>
      </c>
      <c r="E10" s="30" t="s">
        <v>1</v>
      </c>
      <c r="F10" s="34" t="s">
        <v>12</v>
      </c>
      <c r="G10" s="34" t="s">
        <v>6</v>
      </c>
      <c r="H10" s="35" t="s">
        <v>9</v>
      </c>
      <c r="I10" s="34" t="s">
        <v>3</v>
      </c>
      <c r="J10" s="34" t="s">
        <v>2</v>
      </c>
      <c r="K10" s="33" t="s">
        <v>43</v>
      </c>
      <c r="L10" s="33" t="s">
        <v>41</v>
      </c>
      <c r="M10" s="33" t="s">
        <v>40</v>
      </c>
      <c r="N10" s="32" t="s">
        <v>42</v>
      </c>
      <c r="O10" s="32" t="s">
        <v>41</v>
      </c>
      <c r="P10" s="32" t="s">
        <v>40</v>
      </c>
      <c r="Q10" s="159"/>
    </row>
    <row r="11" spans="1:17" ht="30" x14ac:dyDescent="0.25">
      <c r="A11" s="18">
        <v>1</v>
      </c>
      <c r="B11" s="71">
        <v>599056</v>
      </c>
      <c r="C11" s="15" t="s">
        <v>672</v>
      </c>
      <c r="D11" s="15" t="s">
        <v>670</v>
      </c>
      <c r="E11" s="15" t="s">
        <v>85</v>
      </c>
      <c r="F11" s="15" t="s">
        <v>673</v>
      </c>
      <c r="G11" s="15" t="s">
        <v>111</v>
      </c>
      <c r="H11" s="16" t="s">
        <v>7</v>
      </c>
      <c r="I11" s="16" t="s">
        <v>18</v>
      </c>
      <c r="J11" s="15" t="s">
        <v>257</v>
      </c>
      <c r="K11" s="16"/>
      <c r="L11" s="16"/>
      <c r="M11" s="16"/>
      <c r="N11" s="16"/>
      <c r="O11" s="16"/>
      <c r="P11" s="16" t="s">
        <v>99</v>
      </c>
      <c r="Q11" s="16" t="s">
        <v>149</v>
      </c>
    </row>
    <row r="12" spans="1:17" ht="30" x14ac:dyDescent="0.25">
      <c r="A12" s="18">
        <v>2</v>
      </c>
      <c r="B12" s="71">
        <v>599109</v>
      </c>
      <c r="C12" s="15" t="s">
        <v>672</v>
      </c>
      <c r="D12" s="15" t="s">
        <v>670</v>
      </c>
      <c r="E12" s="15" t="s">
        <v>85</v>
      </c>
      <c r="F12" s="15" t="s">
        <v>671</v>
      </c>
      <c r="G12" s="15" t="s">
        <v>111</v>
      </c>
      <c r="H12" s="16" t="s">
        <v>8</v>
      </c>
      <c r="I12" s="16" t="s">
        <v>18</v>
      </c>
      <c r="J12" s="15" t="s">
        <v>378</v>
      </c>
      <c r="K12" s="16"/>
      <c r="L12" s="16"/>
      <c r="M12" s="16" t="s">
        <v>132</v>
      </c>
      <c r="N12" s="16"/>
      <c r="O12" s="16"/>
      <c r="P12" s="16"/>
      <c r="Q12" s="16" t="s">
        <v>146</v>
      </c>
    </row>
    <row r="13" spans="1:17" ht="30" x14ac:dyDescent="0.25">
      <c r="A13" s="18">
        <v>3</v>
      </c>
      <c r="B13" s="14">
        <v>599118</v>
      </c>
      <c r="C13" s="15" t="s">
        <v>674</v>
      </c>
      <c r="D13" s="15" t="s">
        <v>649</v>
      </c>
      <c r="E13" s="15" t="s">
        <v>85</v>
      </c>
      <c r="F13" s="15" t="s">
        <v>675</v>
      </c>
      <c r="G13" s="15" t="s">
        <v>111</v>
      </c>
      <c r="H13" s="16" t="s">
        <v>8</v>
      </c>
      <c r="I13" s="16" t="s">
        <v>19</v>
      </c>
      <c r="J13" s="16" t="s">
        <v>112</v>
      </c>
      <c r="K13" s="16"/>
      <c r="L13" s="16"/>
      <c r="M13" s="16" t="s">
        <v>229</v>
      </c>
      <c r="N13" s="16"/>
      <c r="O13" s="16"/>
      <c r="P13" s="16"/>
      <c r="Q13" s="16" t="s">
        <v>676</v>
      </c>
    </row>
    <row r="14" spans="1:17" ht="30" x14ac:dyDescent="0.25">
      <c r="A14" s="18">
        <v>4</v>
      </c>
      <c r="B14" s="14">
        <v>599119</v>
      </c>
      <c r="C14" s="15" t="s">
        <v>677</v>
      </c>
      <c r="D14" s="15" t="s">
        <v>649</v>
      </c>
      <c r="E14" s="15" t="s">
        <v>85</v>
      </c>
      <c r="F14" s="15" t="s">
        <v>487</v>
      </c>
      <c r="G14" s="15" t="s">
        <v>111</v>
      </c>
      <c r="H14" s="16" t="s">
        <v>8</v>
      </c>
      <c r="I14" s="16" t="s">
        <v>19</v>
      </c>
      <c r="J14" s="70" t="s">
        <v>678</v>
      </c>
      <c r="K14" s="16"/>
      <c r="L14" s="16"/>
      <c r="M14" s="16" t="s">
        <v>232</v>
      </c>
      <c r="N14" s="16"/>
      <c r="O14" s="16"/>
      <c r="P14" s="16"/>
      <c r="Q14" s="16" t="s">
        <v>679</v>
      </c>
    </row>
    <row r="15" spans="1:17" ht="30" x14ac:dyDescent="0.25">
      <c r="A15" s="18">
        <v>5</v>
      </c>
      <c r="B15" s="14">
        <v>599120</v>
      </c>
      <c r="C15" s="15" t="s">
        <v>680</v>
      </c>
      <c r="D15" s="15" t="s">
        <v>681</v>
      </c>
      <c r="E15" s="15" t="s">
        <v>85</v>
      </c>
      <c r="F15" s="15" t="s">
        <v>287</v>
      </c>
      <c r="G15" s="15" t="s">
        <v>111</v>
      </c>
      <c r="H15" s="16" t="s">
        <v>7</v>
      </c>
      <c r="I15" s="16" t="s">
        <v>18</v>
      </c>
      <c r="J15" s="15" t="s">
        <v>668</v>
      </c>
      <c r="K15" s="16"/>
      <c r="L15" s="16"/>
      <c r="M15" s="16"/>
      <c r="N15" s="16"/>
      <c r="O15" s="16"/>
      <c r="P15" s="16" t="s">
        <v>132</v>
      </c>
      <c r="Q15" s="16" t="s">
        <v>160</v>
      </c>
    </row>
    <row r="16" spans="1:17" ht="30" x14ac:dyDescent="0.25">
      <c r="A16" s="18">
        <v>6</v>
      </c>
      <c r="B16" s="14">
        <v>599121</v>
      </c>
      <c r="C16" s="15" t="s">
        <v>682</v>
      </c>
      <c r="D16" s="15" t="s">
        <v>683</v>
      </c>
      <c r="E16" s="15" t="s">
        <v>85</v>
      </c>
      <c r="F16" s="15" t="s">
        <v>322</v>
      </c>
      <c r="G16" s="15" t="s">
        <v>111</v>
      </c>
      <c r="H16" s="16" t="s">
        <v>8</v>
      </c>
      <c r="I16" s="16" t="s">
        <v>18</v>
      </c>
      <c r="J16" s="15" t="s">
        <v>627</v>
      </c>
      <c r="K16" s="16"/>
      <c r="L16" s="16"/>
      <c r="M16" s="16" t="s">
        <v>132</v>
      </c>
      <c r="N16" s="16"/>
      <c r="O16" s="16"/>
      <c r="P16" s="16"/>
      <c r="Q16" s="16" t="s">
        <v>160</v>
      </c>
    </row>
    <row r="17" spans="1:17" ht="30" x14ac:dyDescent="0.25">
      <c r="A17" s="18">
        <v>7</v>
      </c>
      <c r="B17" s="14">
        <v>599122</v>
      </c>
      <c r="C17" s="15" t="s">
        <v>682</v>
      </c>
      <c r="D17" s="15" t="s">
        <v>683</v>
      </c>
      <c r="E17" s="15" t="s">
        <v>85</v>
      </c>
      <c r="F17" s="15" t="s">
        <v>135</v>
      </c>
      <c r="G17" s="15" t="s">
        <v>111</v>
      </c>
      <c r="H17" s="16" t="s">
        <v>8</v>
      </c>
      <c r="I17" s="16" t="s">
        <v>19</v>
      </c>
      <c r="J17" s="15" t="s">
        <v>114</v>
      </c>
      <c r="K17" s="16" t="s">
        <v>172</v>
      </c>
      <c r="L17" s="16"/>
      <c r="M17" s="16"/>
      <c r="N17" s="16"/>
      <c r="O17" s="16"/>
      <c r="P17" s="16"/>
      <c r="Q17" s="16" t="s">
        <v>147</v>
      </c>
    </row>
    <row r="18" spans="1:17" ht="30" x14ac:dyDescent="0.25">
      <c r="A18" s="18">
        <v>8</v>
      </c>
      <c r="B18" s="14">
        <v>599123</v>
      </c>
      <c r="C18" s="15" t="s">
        <v>684</v>
      </c>
      <c r="D18" s="15" t="s">
        <v>685</v>
      </c>
      <c r="E18" s="15" t="s">
        <v>85</v>
      </c>
      <c r="F18" s="15" t="s">
        <v>686</v>
      </c>
      <c r="G18" s="15" t="s">
        <v>111</v>
      </c>
      <c r="H18" s="16" t="s">
        <v>8</v>
      </c>
      <c r="I18" s="16" t="s">
        <v>18</v>
      </c>
      <c r="J18" s="70" t="s">
        <v>678</v>
      </c>
      <c r="K18" s="16"/>
      <c r="L18" s="16"/>
      <c r="M18" s="16" t="s">
        <v>105</v>
      </c>
      <c r="N18" s="16"/>
      <c r="O18" s="16"/>
      <c r="P18" s="16"/>
      <c r="Q18" s="16" t="s">
        <v>149</v>
      </c>
    </row>
    <row r="19" spans="1:17" x14ac:dyDescent="0.25">
      <c r="A19" s="18">
        <v>9</v>
      </c>
      <c r="B19" s="14">
        <v>599124</v>
      </c>
      <c r="C19" s="15" t="s">
        <v>687</v>
      </c>
      <c r="D19" s="15" t="s">
        <v>685</v>
      </c>
      <c r="E19" s="15" t="s">
        <v>85</v>
      </c>
      <c r="F19" s="15" t="s">
        <v>212</v>
      </c>
      <c r="G19" s="15" t="s">
        <v>111</v>
      </c>
      <c r="H19" s="16" t="s">
        <v>8</v>
      </c>
      <c r="I19" s="16" t="s">
        <v>18</v>
      </c>
      <c r="J19" s="15" t="s">
        <v>117</v>
      </c>
      <c r="K19" s="16"/>
      <c r="L19" s="16"/>
      <c r="M19" s="16" t="s">
        <v>99</v>
      </c>
      <c r="N19" s="16"/>
      <c r="O19" s="16"/>
      <c r="P19" s="16"/>
      <c r="Q19" s="16" t="s">
        <v>149</v>
      </c>
    </row>
    <row r="20" spans="1:17" ht="30" x14ac:dyDescent="0.25">
      <c r="A20" s="18">
        <v>10</v>
      </c>
      <c r="B20" s="14">
        <v>599125</v>
      </c>
      <c r="C20" s="15" t="s">
        <v>688</v>
      </c>
      <c r="D20" s="15" t="s">
        <v>689</v>
      </c>
      <c r="E20" s="15" t="s">
        <v>85</v>
      </c>
      <c r="F20" s="15" t="s">
        <v>528</v>
      </c>
      <c r="G20" s="15" t="s">
        <v>190</v>
      </c>
      <c r="H20" s="16" t="s">
        <v>8</v>
      </c>
      <c r="I20" s="16" t="s">
        <v>19</v>
      </c>
      <c r="J20" s="15" t="s">
        <v>549</v>
      </c>
      <c r="K20" s="16"/>
      <c r="L20" s="16"/>
      <c r="M20" s="16" t="s">
        <v>118</v>
      </c>
      <c r="N20" s="16"/>
      <c r="O20" s="16"/>
      <c r="P20" s="16"/>
      <c r="Q20" s="16" t="s">
        <v>146</v>
      </c>
    </row>
    <row r="21" spans="1:17" ht="30" x14ac:dyDescent="0.25">
      <c r="A21" s="18">
        <v>11</v>
      </c>
      <c r="B21" s="14">
        <v>599126</v>
      </c>
      <c r="C21" s="15" t="s">
        <v>690</v>
      </c>
      <c r="D21" s="15" t="s">
        <v>691</v>
      </c>
      <c r="E21" s="15" t="s">
        <v>85</v>
      </c>
      <c r="F21" s="15" t="s">
        <v>145</v>
      </c>
      <c r="G21" s="15" t="s">
        <v>111</v>
      </c>
      <c r="H21" s="16" t="s">
        <v>8</v>
      </c>
      <c r="I21" s="16" t="s">
        <v>18</v>
      </c>
      <c r="J21" s="15" t="s">
        <v>692</v>
      </c>
      <c r="K21" s="16"/>
      <c r="L21" s="16"/>
      <c r="M21" s="16" t="s">
        <v>97</v>
      </c>
      <c r="N21" s="16"/>
      <c r="O21" s="16"/>
      <c r="P21" s="16"/>
      <c r="Q21" s="16" t="s">
        <v>169</v>
      </c>
    </row>
    <row r="22" spans="1:17" ht="30" x14ac:dyDescent="0.25">
      <c r="A22" s="18">
        <v>12</v>
      </c>
      <c r="B22" s="14">
        <v>599127</v>
      </c>
      <c r="C22" s="15" t="s">
        <v>690</v>
      </c>
      <c r="D22" s="15" t="s">
        <v>691</v>
      </c>
      <c r="E22" s="15" t="s">
        <v>85</v>
      </c>
      <c r="F22" s="15" t="s">
        <v>693</v>
      </c>
      <c r="G22" s="15" t="s">
        <v>111</v>
      </c>
      <c r="H22" s="16" t="s">
        <v>8</v>
      </c>
      <c r="I22" s="16" t="s">
        <v>18</v>
      </c>
      <c r="J22" s="15" t="s">
        <v>694</v>
      </c>
      <c r="K22" s="16"/>
      <c r="L22" s="16"/>
      <c r="M22" s="16" t="s">
        <v>97</v>
      </c>
      <c r="N22" s="16"/>
      <c r="O22" s="16"/>
      <c r="P22" s="16"/>
      <c r="Q22" s="16" t="s">
        <v>169</v>
      </c>
    </row>
    <row r="23" spans="1:17" ht="30" x14ac:dyDescent="0.25">
      <c r="A23" s="18">
        <v>13</v>
      </c>
      <c r="B23" s="14">
        <v>599128</v>
      </c>
      <c r="C23" s="68" t="s">
        <v>695</v>
      </c>
      <c r="D23" s="15" t="s">
        <v>691</v>
      </c>
      <c r="E23" s="15" t="s">
        <v>85</v>
      </c>
      <c r="F23" s="15" t="s">
        <v>696</v>
      </c>
      <c r="G23" s="15" t="s">
        <v>111</v>
      </c>
      <c r="H23" s="16" t="s">
        <v>8</v>
      </c>
      <c r="I23" s="16" t="s">
        <v>18</v>
      </c>
      <c r="J23" s="15" t="s">
        <v>127</v>
      </c>
      <c r="K23" s="16"/>
      <c r="L23" s="16"/>
      <c r="M23" s="16" t="s">
        <v>154</v>
      </c>
      <c r="N23" s="16"/>
      <c r="O23" s="16"/>
      <c r="P23" s="16"/>
      <c r="Q23" s="16" t="s">
        <v>147</v>
      </c>
    </row>
    <row r="24" spans="1:17" ht="30" x14ac:dyDescent="0.25">
      <c r="A24" s="18">
        <v>14</v>
      </c>
      <c r="B24" s="14">
        <v>599129</v>
      </c>
      <c r="C24" s="68" t="s">
        <v>695</v>
      </c>
      <c r="D24" s="15" t="s">
        <v>691</v>
      </c>
      <c r="E24" s="15" t="s">
        <v>85</v>
      </c>
      <c r="F24" s="15" t="s">
        <v>497</v>
      </c>
      <c r="G24" s="15" t="s">
        <v>111</v>
      </c>
      <c r="H24" s="16" t="s">
        <v>8</v>
      </c>
      <c r="I24" s="16" t="s">
        <v>18</v>
      </c>
      <c r="J24" s="15" t="s">
        <v>270</v>
      </c>
      <c r="K24" s="16"/>
      <c r="L24" s="16" t="s">
        <v>108</v>
      </c>
      <c r="M24" s="16"/>
      <c r="N24" s="16"/>
      <c r="O24" s="16"/>
      <c r="P24" s="16"/>
      <c r="Q24" s="16" t="s">
        <v>147</v>
      </c>
    </row>
    <row r="25" spans="1:17" ht="30" x14ac:dyDescent="0.25">
      <c r="A25" s="18">
        <v>15</v>
      </c>
      <c r="B25" s="14">
        <v>599130</v>
      </c>
      <c r="C25" s="15" t="s">
        <v>697</v>
      </c>
      <c r="D25" s="15" t="s">
        <v>698</v>
      </c>
      <c r="E25" s="15" t="s">
        <v>85</v>
      </c>
      <c r="F25" s="15" t="s">
        <v>699</v>
      </c>
      <c r="G25" s="15" t="s">
        <v>111</v>
      </c>
      <c r="H25" s="16" t="s">
        <v>7</v>
      </c>
      <c r="I25" s="16" t="s">
        <v>19</v>
      </c>
      <c r="J25" s="15" t="s">
        <v>700</v>
      </c>
      <c r="K25" s="16"/>
      <c r="L25" s="16"/>
      <c r="M25" s="16"/>
      <c r="N25" s="16"/>
      <c r="O25" s="16"/>
      <c r="P25" s="16" t="s">
        <v>105</v>
      </c>
      <c r="Q25" s="16" t="s">
        <v>147</v>
      </c>
    </row>
    <row r="26" spans="1:17" ht="30" x14ac:dyDescent="0.25">
      <c r="A26" s="18">
        <v>16</v>
      </c>
      <c r="B26" s="14">
        <v>599131</v>
      </c>
      <c r="C26" s="15" t="s">
        <v>701</v>
      </c>
      <c r="D26" s="15" t="s">
        <v>702</v>
      </c>
      <c r="E26" s="15" t="s">
        <v>85</v>
      </c>
      <c r="F26" s="15" t="s">
        <v>659</v>
      </c>
      <c r="G26" s="15" t="s">
        <v>111</v>
      </c>
      <c r="H26" s="16" t="s">
        <v>7</v>
      </c>
      <c r="I26" s="16" t="s">
        <v>18</v>
      </c>
      <c r="J26" s="15" t="s">
        <v>114</v>
      </c>
      <c r="K26" s="16"/>
      <c r="L26" s="16"/>
      <c r="M26" s="16"/>
      <c r="N26" s="16"/>
      <c r="O26" s="16"/>
      <c r="P26" s="16" t="s">
        <v>105</v>
      </c>
      <c r="Q26" s="16" t="s">
        <v>160</v>
      </c>
    </row>
    <row r="27" spans="1:17" ht="30" x14ac:dyDescent="0.25">
      <c r="A27" s="18">
        <v>17</v>
      </c>
      <c r="B27" s="14">
        <v>599132</v>
      </c>
      <c r="C27" s="15" t="s">
        <v>759</v>
      </c>
      <c r="D27" s="15" t="s">
        <v>649</v>
      </c>
      <c r="E27" s="15" t="s">
        <v>85</v>
      </c>
      <c r="F27" s="15" t="s">
        <v>325</v>
      </c>
      <c r="G27" s="15" t="s">
        <v>111</v>
      </c>
      <c r="H27" s="16" t="s">
        <v>8</v>
      </c>
      <c r="I27" s="16" t="s">
        <v>19</v>
      </c>
      <c r="J27" s="15" t="s">
        <v>117</v>
      </c>
      <c r="K27" s="16"/>
      <c r="L27" s="16"/>
      <c r="M27" s="16" t="s">
        <v>154</v>
      </c>
      <c r="N27" s="16"/>
      <c r="O27" s="16"/>
      <c r="P27" s="16"/>
      <c r="Q27" s="16" t="s">
        <v>155</v>
      </c>
    </row>
    <row r="28" spans="1:17" ht="30" x14ac:dyDescent="0.25">
      <c r="A28" s="18">
        <v>18</v>
      </c>
      <c r="B28" s="14">
        <v>599133</v>
      </c>
      <c r="C28" s="15" t="s">
        <v>759</v>
      </c>
      <c r="D28" s="15" t="s">
        <v>649</v>
      </c>
      <c r="E28" s="15" t="s">
        <v>85</v>
      </c>
      <c r="F28" s="15" t="s">
        <v>117</v>
      </c>
      <c r="G28" s="15" t="s">
        <v>111</v>
      </c>
      <c r="H28" s="16" t="s">
        <v>8</v>
      </c>
      <c r="I28" s="16" t="s">
        <v>18</v>
      </c>
      <c r="J28" s="15" t="s">
        <v>117</v>
      </c>
      <c r="K28" s="16" t="s">
        <v>264</v>
      </c>
      <c r="L28" s="16"/>
      <c r="M28" s="16"/>
      <c r="N28" s="16"/>
      <c r="O28" s="16"/>
      <c r="P28" s="16"/>
      <c r="Q28" s="16" t="s">
        <v>147</v>
      </c>
    </row>
    <row r="29" spans="1:17" ht="30" x14ac:dyDescent="0.25">
      <c r="A29" s="18">
        <v>19</v>
      </c>
      <c r="B29" s="14">
        <v>599134</v>
      </c>
      <c r="C29" s="15" t="s">
        <v>703</v>
      </c>
      <c r="D29" s="15" t="s">
        <v>704</v>
      </c>
      <c r="E29" s="15" t="s">
        <v>85</v>
      </c>
      <c r="F29" s="15" t="s">
        <v>705</v>
      </c>
      <c r="G29" s="15" t="s">
        <v>190</v>
      </c>
      <c r="H29" s="16" t="s">
        <v>8</v>
      </c>
      <c r="I29" s="16" t="s">
        <v>18</v>
      </c>
      <c r="J29" s="15" t="s">
        <v>257</v>
      </c>
      <c r="K29" s="16"/>
      <c r="L29" s="16"/>
      <c r="M29" s="16" t="s">
        <v>105</v>
      </c>
      <c r="N29" s="16"/>
      <c r="O29" s="16"/>
      <c r="P29" s="16"/>
      <c r="Q29" s="16" t="s">
        <v>149</v>
      </c>
    </row>
    <row r="30" spans="1:17" ht="30" x14ac:dyDescent="0.25">
      <c r="A30" s="18">
        <v>20</v>
      </c>
      <c r="B30" s="14">
        <v>599135</v>
      </c>
      <c r="C30" s="15" t="s">
        <v>706</v>
      </c>
      <c r="D30" s="15" t="s">
        <v>707</v>
      </c>
      <c r="E30" s="15" t="s">
        <v>85</v>
      </c>
      <c r="F30" s="15" t="s">
        <v>708</v>
      </c>
      <c r="G30" s="15" t="s">
        <v>111</v>
      </c>
      <c r="H30" s="16" t="s">
        <v>8</v>
      </c>
      <c r="I30" s="16" t="s">
        <v>18</v>
      </c>
      <c r="J30" s="15" t="s">
        <v>140</v>
      </c>
      <c r="K30" s="16"/>
      <c r="L30" s="16"/>
      <c r="M30" s="16" t="s">
        <v>186</v>
      </c>
      <c r="N30" s="16"/>
      <c r="O30" s="16"/>
      <c r="P30" s="16"/>
      <c r="Q30" s="16" t="s">
        <v>187</v>
      </c>
    </row>
    <row r="31" spans="1:17" ht="30" x14ac:dyDescent="0.25">
      <c r="A31" s="18">
        <v>21</v>
      </c>
      <c r="B31" s="14">
        <v>599136</v>
      </c>
      <c r="C31" s="15" t="s">
        <v>706</v>
      </c>
      <c r="D31" s="15" t="s">
        <v>707</v>
      </c>
      <c r="E31" s="15" t="s">
        <v>85</v>
      </c>
      <c r="F31" s="15" t="s">
        <v>497</v>
      </c>
      <c r="G31" s="15" t="s">
        <v>111</v>
      </c>
      <c r="H31" s="16" t="s">
        <v>8</v>
      </c>
      <c r="I31" s="16" t="s">
        <v>18</v>
      </c>
      <c r="J31" s="15" t="s">
        <v>127</v>
      </c>
      <c r="K31" s="16"/>
      <c r="L31" s="16" t="s">
        <v>108</v>
      </c>
      <c r="M31" s="16"/>
      <c r="N31" s="16"/>
      <c r="O31" s="16"/>
      <c r="P31" s="16"/>
      <c r="Q31" s="16" t="s">
        <v>147</v>
      </c>
    </row>
    <row r="32" spans="1:17" ht="30" x14ac:dyDescent="0.25">
      <c r="A32" s="18">
        <v>22</v>
      </c>
      <c r="B32" s="14">
        <v>599137</v>
      </c>
      <c r="C32" s="15" t="s">
        <v>709</v>
      </c>
      <c r="D32" s="15" t="s">
        <v>685</v>
      </c>
      <c r="E32" s="15" t="s">
        <v>85</v>
      </c>
      <c r="F32" s="15" t="s">
        <v>410</v>
      </c>
      <c r="G32" s="15" t="s">
        <v>111</v>
      </c>
      <c r="H32" s="16" t="s">
        <v>8</v>
      </c>
      <c r="I32" s="16" t="s">
        <v>18</v>
      </c>
      <c r="J32" s="15" t="s">
        <v>117</v>
      </c>
      <c r="K32" s="16"/>
      <c r="L32" s="16"/>
      <c r="M32" s="16" t="s">
        <v>119</v>
      </c>
      <c r="N32" s="16"/>
      <c r="O32" s="16"/>
      <c r="P32" s="16"/>
      <c r="Q32" s="16" t="s">
        <v>155</v>
      </c>
    </row>
    <row r="33" spans="1:17" ht="30" x14ac:dyDescent="0.25">
      <c r="A33" s="18">
        <v>23</v>
      </c>
      <c r="B33" s="14">
        <v>599138</v>
      </c>
      <c r="C33" s="15" t="s">
        <v>709</v>
      </c>
      <c r="D33" s="15" t="s">
        <v>685</v>
      </c>
      <c r="E33" s="15" t="s">
        <v>85</v>
      </c>
      <c r="F33" s="15" t="s">
        <v>710</v>
      </c>
      <c r="G33" s="15" t="s">
        <v>111</v>
      </c>
      <c r="H33" s="16" t="s">
        <v>8</v>
      </c>
      <c r="I33" s="16" t="s">
        <v>18</v>
      </c>
      <c r="J33" s="15" t="s">
        <v>117</v>
      </c>
      <c r="K33" s="16"/>
      <c r="L33" s="16"/>
      <c r="M33" s="16" t="s">
        <v>105</v>
      </c>
      <c r="N33" s="16"/>
      <c r="O33" s="16"/>
      <c r="P33" s="16"/>
      <c r="Q33" s="16" t="s">
        <v>160</v>
      </c>
    </row>
    <row r="34" spans="1:17" ht="30" x14ac:dyDescent="0.25">
      <c r="A34" s="18">
        <v>24</v>
      </c>
      <c r="B34" s="14">
        <v>599139</v>
      </c>
      <c r="C34" s="15" t="s">
        <v>711</v>
      </c>
      <c r="D34" s="15" t="s">
        <v>712</v>
      </c>
      <c r="E34" s="15" t="s">
        <v>85</v>
      </c>
      <c r="F34" s="15" t="s">
        <v>412</v>
      </c>
      <c r="G34" s="15" t="s">
        <v>111</v>
      </c>
      <c r="H34" s="16" t="s">
        <v>8</v>
      </c>
      <c r="I34" s="16" t="s">
        <v>18</v>
      </c>
      <c r="J34" s="15" t="s">
        <v>127</v>
      </c>
      <c r="K34" s="16"/>
      <c r="L34" s="16"/>
      <c r="M34" s="16" t="s">
        <v>317</v>
      </c>
      <c r="N34" s="16"/>
      <c r="O34" s="16"/>
      <c r="P34" s="16"/>
      <c r="Q34" s="16" t="s">
        <v>160</v>
      </c>
    </row>
    <row r="35" spans="1:17" ht="30" x14ac:dyDescent="0.25">
      <c r="A35" s="18">
        <v>25</v>
      </c>
      <c r="B35" s="14">
        <v>599140</v>
      </c>
      <c r="C35" s="15" t="s">
        <v>711</v>
      </c>
      <c r="D35" s="15" t="s">
        <v>712</v>
      </c>
      <c r="E35" s="15" t="s">
        <v>85</v>
      </c>
      <c r="F35" s="15" t="s">
        <v>135</v>
      </c>
      <c r="G35" s="15" t="s">
        <v>111</v>
      </c>
      <c r="H35" s="16" t="s">
        <v>8</v>
      </c>
      <c r="I35" s="16" t="s">
        <v>19</v>
      </c>
      <c r="J35" s="15" t="s">
        <v>713</v>
      </c>
      <c r="K35" s="16"/>
      <c r="L35" s="16" t="s">
        <v>108</v>
      </c>
      <c r="M35" s="16"/>
      <c r="N35" s="16"/>
      <c r="O35" s="16"/>
      <c r="P35" s="16"/>
      <c r="Q35" s="16" t="s">
        <v>160</v>
      </c>
    </row>
    <row r="36" spans="1:17" ht="30" x14ac:dyDescent="0.25">
      <c r="A36" s="18">
        <v>26</v>
      </c>
      <c r="B36" s="14">
        <v>599141</v>
      </c>
      <c r="C36" s="15" t="s">
        <v>714</v>
      </c>
      <c r="D36" s="15" t="s">
        <v>715</v>
      </c>
      <c r="E36" s="15" t="s">
        <v>85</v>
      </c>
      <c r="F36" s="15" t="s">
        <v>716</v>
      </c>
      <c r="G36" s="15" t="s">
        <v>111</v>
      </c>
      <c r="H36" s="16" t="s">
        <v>8</v>
      </c>
      <c r="I36" s="16" t="s">
        <v>18</v>
      </c>
      <c r="J36" s="15" t="s">
        <v>112</v>
      </c>
      <c r="K36" s="16"/>
      <c r="L36" s="16"/>
      <c r="M36" s="16" t="s">
        <v>154</v>
      </c>
      <c r="N36" s="16"/>
      <c r="O36" s="16"/>
      <c r="P36" s="16"/>
      <c r="Q36" s="16" t="s">
        <v>155</v>
      </c>
    </row>
    <row r="37" spans="1:17" ht="30" x14ac:dyDescent="0.25">
      <c r="A37" s="18">
        <v>27</v>
      </c>
      <c r="B37" s="14">
        <v>599142</v>
      </c>
      <c r="C37" s="15" t="s">
        <v>717</v>
      </c>
      <c r="D37" s="15" t="s">
        <v>649</v>
      </c>
      <c r="E37" s="15" t="s">
        <v>85</v>
      </c>
      <c r="F37" s="15" t="s">
        <v>718</v>
      </c>
      <c r="G37" s="15" t="s">
        <v>719</v>
      </c>
      <c r="H37" s="16" t="s">
        <v>8</v>
      </c>
      <c r="I37" s="16" t="s">
        <v>18</v>
      </c>
      <c r="J37" s="15" t="s">
        <v>176</v>
      </c>
      <c r="K37" s="16"/>
      <c r="L37" s="16"/>
      <c r="M37" s="16" t="s">
        <v>154</v>
      </c>
      <c r="N37" s="16"/>
      <c r="O37" s="16"/>
      <c r="P37" s="16"/>
      <c r="Q37" s="16" t="s">
        <v>155</v>
      </c>
    </row>
    <row r="38" spans="1:17" ht="30" x14ac:dyDescent="0.25">
      <c r="A38" s="18">
        <v>28</v>
      </c>
      <c r="B38" s="14">
        <v>599143</v>
      </c>
      <c r="C38" s="15" t="s">
        <v>720</v>
      </c>
      <c r="D38" s="15" t="s">
        <v>649</v>
      </c>
      <c r="E38" s="15" t="s">
        <v>85</v>
      </c>
      <c r="F38" s="15" t="s">
        <v>721</v>
      </c>
      <c r="G38" s="15" t="s">
        <v>111</v>
      </c>
      <c r="H38" s="16" t="s">
        <v>8</v>
      </c>
      <c r="I38" s="16" t="s">
        <v>18</v>
      </c>
      <c r="J38" s="15" t="s">
        <v>145</v>
      </c>
      <c r="K38" s="16"/>
      <c r="L38" s="16"/>
      <c r="M38" s="16" t="s">
        <v>105</v>
      </c>
      <c r="N38" s="16"/>
      <c r="O38" s="16"/>
      <c r="P38" s="16"/>
      <c r="Q38" s="16" t="s">
        <v>160</v>
      </c>
    </row>
    <row r="39" spans="1:17" ht="30" x14ac:dyDescent="0.25">
      <c r="A39" s="18">
        <v>29</v>
      </c>
      <c r="B39" s="14">
        <v>599144</v>
      </c>
      <c r="C39" s="15" t="s">
        <v>720</v>
      </c>
      <c r="D39" s="15" t="s">
        <v>649</v>
      </c>
      <c r="E39" s="15" t="s">
        <v>85</v>
      </c>
      <c r="F39" s="15" t="s">
        <v>140</v>
      </c>
      <c r="G39" s="15" t="s">
        <v>111</v>
      </c>
      <c r="H39" s="16" t="s">
        <v>8</v>
      </c>
      <c r="I39" s="16" t="s">
        <v>18</v>
      </c>
      <c r="J39" s="15" t="s">
        <v>140</v>
      </c>
      <c r="K39" s="16"/>
      <c r="L39" s="16" t="s">
        <v>108</v>
      </c>
      <c r="M39" s="16"/>
      <c r="N39" s="16"/>
      <c r="O39" s="16"/>
      <c r="P39" s="16"/>
      <c r="Q39" s="16" t="s">
        <v>160</v>
      </c>
    </row>
    <row r="40" spans="1:17" ht="30" x14ac:dyDescent="0.25">
      <c r="A40" s="18">
        <v>30</v>
      </c>
      <c r="B40" s="14">
        <v>599145</v>
      </c>
      <c r="C40" s="15" t="s">
        <v>720</v>
      </c>
      <c r="D40" s="15" t="s">
        <v>649</v>
      </c>
      <c r="E40" s="15" t="s">
        <v>85</v>
      </c>
      <c r="F40" s="15" t="s">
        <v>722</v>
      </c>
      <c r="G40" s="15" t="s">
        <v>111</v>
      </c>
      <c r="H40" s="16" t="s">
        <v>8</v>
      </c>
      <c r="I40" s="16" t="s">
        <v>18</v>
      </c>
      <c r="J40" s="15" t="s">
        <v>117</v>
      </c>
      <c r="K40" s="16"/>
      <c r="L40" s="16" t="s">
        <v>108</v>
      </c>
      <c r="M40" s="16"/>
      <c r="N40" s="16"/>
      <c r="O40" s="16"/>
      <c r="P40" s="16"/>
      <c r="Q40" s="16" t="s">
        <v>160</v>
      </c>
    </row>
    <row r="41" spans="1:17" x14ac:dyDescent="0.25">
      <c r="A41" s="18">
        <v>31</v>
      </c>
      <c r="B41" s="14">
        <v>599146</v>
      </c>
      <c r="C41" s="15" t="s">
        <v>723</v>
      </c>
      <c r="D41" s="15" t="s">
        <v>724</v>
      </c>
      <c r="E41" s="15" t="s">
        <v>85</v>
      </c>
      <c r="F41" s="15" t="s">
        <v>123</v>
      </c>
      <c r="G41" s="15" t="s">
        <v>111</v>
      </c>
      <c r="H41" s="16" t="s">
        <v>8</v>
      </c>
      <c r="I41" s="16" t="s">
        <v>18</v>
      </c>
      <c r="J41" s="15" t="s">
        <v>257</v>
      </c>
      <c r="K41" s="16"/>
      <c r="L41" s="16"/>
      <c r="M41" s="16" t="s">
        <v>725</v>
      </c>
      <c r="N41" s="16"/>
      <c r="O41" s="16"/>
      <c r="P41" s="16"/>
      <c r="Q41" s="16" t="s">
        <v>155</v>
      </c>
    </row>
    <row r="42" spans="1:17" x14ac:dyDescent="0.25">
      <c r="A42" s="18">
        <v>32</v>
      </c>
      <c r="B42" s="14">
        <v>599147</v>
      </c>
      <c r="C42" s="15" t="s">
        <v>723</v>
      </c>
      <c r="D42" s="15" t="s">
        <v>724</v>
      </c>
      <c r="E42" s="15" t="s">
        <v>85</v>
      </c>
      <c r="F42" s="15" t="s">
        <v>362</v>
      </c>
      <c r="G42" s="15" t="s">
        <v>111</v>
      </c>
      <c r="H42" s="16" t="s">
        <v>8</v>
      </c>
      <c r="I42" s="16" t="s">
        <v>19</v>
      </c>
      <c r="J42" s="15" t="s">
        <v>112</v>
      </c>
      <c r="K42" s="16"/>
      <c r="L42" s="16"/>
      <c r="M42" s="16" t="s">
        <v>317</v>
      </c>
      <c r="N42" s="16"/>
      <c r="O42" s="16"/>
      <c r="P42" s="16"/>
      <c r="Q42" s="16" t="s">
        <v>160</v>
      </c>
    </row>
    <row r="43" spans="1:17" x14ac:dyDescent="0.25">
      <c r="A43" s="18">
        <v>33</v>
      </c>
      <c r="B43" s="14">
        <v>599148</v>
      </c>
      <c r="C43" s="15" t="s">
        <v>726</v>
      </c>
      <c r="D43" s="15" t="s">
        <v>727</v>
      </c>
      <c r="E43" s="15" t="s">
        <v>85</v>
      </c>
      <c r="F43" s="15" t="s">
        <v>728</v>
      </c>
      <c r="G43" s="15" t="s">
        <v>111</v>
      </c>
      <c r="H43" s="16" t="s">
        <v>8</v>
      </c>
      <c r="I43" s="16" t="s">
        <v>18</v>
      </c>
      <c r="J43" s="15" t="s">
        <v>257</v>
      </c>
      <c r="K43" s="16"/>
      <c r="L43" s="16"/>
      <c r="M43" s="16" t="s">
        <v>317</v>
      </c>
      <c r="N43" s="16"/>
      <c r="O43" s="16"/>
      <c r="P43" s="16"/>
      <c r="Q43" s="16" t="s">
        <v>160</v>
      </c>
    </row>
    <row r="44" spans="1:17" x14ac:dyDescent="0.25">
      <c r="A44" s="18">
        <v>34</v>
      </c>
      <c r="B44" s="14">
        <v>599149</v>
      </c>
      <c r="C44" s="15" t="s">
        <v>726</v>
      </c>
      <c r="D44" s="15" t="s">
        <v>727</v>
      </c>
      <c r="E44" s="15" t="s">
        <v>85</v>
      </c>
      <c r="F44" s="15" t="s">
        <v>729</v>
      </c>
      <c r="G44" s="15" t="s">
        <v>111</v>
      </c>
      <c r="H44" s="16" t="s">
        <v>8</v>
      </c>
      <c r="I44" s="16" t="s">
        <v>18</v>
      </c>
      <c r="J44" s="15" t="s">
        <v>117</v>
      </c>
      <c r="K44" s="16"/>
      <c r="L44" s="16"/>
      <c r="M44" s="16" t="s">
        <v>105</v>
      </c>
      <c r="N44" s="16"/>
      <c r="O44" s="16"/>
      <c r="P44" s="16"/>
      <c r="Q44" s="16" t="s">
        <v>160</v>
      </c>
    </row>
    <row r="45" spans="1:17" ht="30" x14ac:dyDescent="0.25">
      <c r="A45" s="18">
        <v>35</v>
      </c>
      <c r="B45" s="14">
        <v>599150</v>
      </c>
      <c r="C45" s="15" t="s">
        <v>730</v>
      </c>
      <c r="D45" s="15" t="s">
        <v>689</v>
      </c>
      <c r="E45" s="15" t="s">
        <v>85</v>
      </c>
      <c r="F45" s="15" t="s">
        <v>168</v>
      </c>
      <c r="G45" s="15" t="s">
        <v>731</v>
      </c>
      <c r="H45" s="16" t="s">
        <v>8</v>
      </c>
      <c r="I45" s="16" t="s">
        <v>19</v>
      </c>
      <c r="J45" s="15" t="s">
        <v>288</v>
      </c>
      <c r="K45" s="16"/>
      <c r="L45" s="16"/>
      <c r="M45" s="16" t="s">
        <v>97</v>
      </c>
      <c r="N45" s="16"/>
      <c r="O45" s="16"/>
      <c r="P45" s="16"/>
      <c r="Q45" s="16" t="s">
        <v>169</v>
      </c>
    </row>
    <row r="46" spans="1:17" ht="30" x14ac:dyDescent="0.25">
      <c r="A46" s="18">
        <v>36</v>
      </c>
      <c r="B46" s="14">
        <v>599151</v>
      </c>
      <c r="C46" s="15" t="s">
        <v>730</v>
      </c>
      <c r="D46" s="15" t="s">
        <v>689</v>
      </c>
      <c r="E46" s="15" t="s">
        <v>85</v>
      </c>
      <c r="F46" s="15" t="s">
        <v>657</v>
      </c>
      <c r="G46" s="15" t="s">
        <v>111</v>
      </c>
      <c r="H46" s="16" t="s">
        <v>8</v>
      </c>
      <c r="I46" s="16" t="s">
        <v>18</v>
      </c>
      <c r="J46" s="15" t="s">
        <v>270</v>
      </c>
      <c r="K46" s="16" t="s">
        <v>222</v>
      </c>
      <c r="L46" s="16"/>
      <c r="M46" s="16"/>
      <c r="N46" s="16"/>
      <c r="O46" s="16"/>
      <c r="P46" s="16"/>
      <c r="Q46" s="16" t="s">
        <v>147</v>
      </c>
    </row>
    <row r="47" spans="1:17" ht="30" x14ac:dyDescent="0.25">
      <c r="A47" s="18">
        <v>37</v>
      </c>
      <c r="B47" s="14">
        <v>599152</v>
      </c>
      <c r="C47" s="15" t="s">
        <v>730</v>
      </c>
      <c r="D47" s="15" t="s">
        <v>689</v>
      </c>
      <c r="E47" s="15" t="s">
        <v>85</v>
      </c>
      <c r="F47" s="15" t="s">
        <v>212</v>
      </c>
      <c r="G47" s="15" t="s">
        <v>111</v>
      </c>
      <c r="H47" s="16" t="s">
        <v>8</v>
      </c>
      <c r="I47" s="16" t="s">
        <v>18</v>
      </c>
      <c r="J47" s="15" t="s">
        <v>127</v>
      </c>
      <c r="K47" s="16" t="s">
        <v>222</v>
      </c>
      <c r="L47" s="16"/>
      <c r="M47" s="16"/>
      <c r="N47" s="16"/>
      <c r="O47" s="16"/>
      <c r="P47" s="16"/>
      <c r="Q47" s="16" t="s">
        <v>147</v>
      </c>
    </row>
    <row r="48" spans="1:17" ht="25.5" x14ac:dyDescent="0.25">
      <c r="A48" s="18">
        <v>38</v>
      </c>
      <c r="B48" s="14">
        <v>599153</v>
      </c>
      <c r="C48" s="15" t="s">
        <v>732</v>
      </c>
      <c r="D48" s="15" t="s">
        <v>649</v>
      </c>
      <c r="E48" s="15" t="s">
        <v>85</v>
      </c>
      <c r="F48" s="15" t="s">
        <v>733</v>
      </c>
      <c r="G48" s="15" t="s">
        <v>111</v>
      </c>
      <c r="H48" s="16" t="s">
        <v>7</v>
      </c>
      <c r="I48" s="16" t="s">
        <v>19</v>
      </c>
      <c r="J48" s="70" t="s">
        <v>734</v>
      </c>
      <c r="K48" s="16"/>
      <c r="L48" s="16"/>
      <c r="M48" s="16"/>
      <c r="N48" s="16"/>
      <c r="O48" s="16" t="s">
        <v>464</v>
      </c>
      <c r="P48" s="16"/>
      <c r="Q48" s="16" t="s">
        <v>147</v>
      </c>
    </row>
    <row r="49" spans="1:17" ht="30" x14ac:dyDescent="0.25">
      <c r="A49" s="18">
        <v>39</v>
      </c>
      <c r="B49" s="14">
        <v>599154</v>
      </c>
      <c r="C49" s="15" t="s">
        <v>735</v>
      </c>
      <c r="D49" s="15" t="s">
        <v>670</v>
      </c>
      <c r="E49" s="15" t="s">
        <v>85</v>
      </c>
      <c r="F49" s="15" t="s">
        <v>736</v>
      </c>
      <c r="G49" s="15" t="s">
        <v>111</v>
      </c>
      <c r="H49" s="16" t="s">
        <v>8</v>
      </c>
      <c r="I49" s="16" t="s">
        <v>18</v>
      </c>
      <c r="J49" s="70" t="s">
        <v>737</v>
      </c>
      <c r="K49" s="16"/>
      <c r="L49" s="16"/>
      <c r="M49" s="16" t="s">
        <v>105</v>
      </c>
      <c r="N49" s="16"/>
      <c r="O49" s="16"/>
      <c r="P49" s="16"/>
      <c r="Q49" s="16" t="s">
        <v>149</v>
      </c>
    </row>
    <row r="50" spans="1:17" ht="30" x14ac:dyDescent="0.25">
      <c r="A50" s="18">
        <v>40</v>
      </c>
      <c r="B50" s="14">
        <v>599155</v>
      </c>
      <c r="C50" s="15" t="s">
        <v>738</v>
      </c>
      <c r="D50" s="15" t="s">
        <v>741</v>
      </c>
      <c r="E50" s="15" t="s">
        <v>85</v>
      </c>
      <c r="F50" s="15" t="s">
        <v>739</v>
      </c>
      <c r="G50" s="15" t="s">
        <v>111</v>
      </c>
      <c r="H50" s="16" t="s">
        <v>8</v>
      </c>
      <c r="I50" s="16" t="s">
        <v>19</v>
      </c>
      <c r="J50" s="15" t="s">
        <v>270</v>
      </c>
      <c r="K50" s="16"/>
      <c r="L50" s="16" t="s">
        <v>329</v>
      </c>
      <c r="M50" s="16"/>
      <c r="N50" s="16"/>
      <c r="O50" s="16"/>
      <c r="P50" s="16"/>
      <c r="Q50" s="16" t="s">
        <v>147</v>
      </c>
    </row>
    <row r="51" spans="1:17" ht="30" x14ac:dyDescent="0.25">
      <c r="A51" s="18">
        <v>41</v>
      </c>
      <c r="B51" s="14">
        <v>599156</v>
      </c>
      <c r="C51" s="15" t="s">
        <v>740</v>
      </c>
      <c r="D51" s="15" t="s">
        <v>741</v>
      </c>
      <c r="E51" s="15" t="s">
        <v>85</v>
      </c>
      <c r="F51" s="15" t="s">
        <v>742</v>
      </c>
      <c r="G51" s="15" t="s">
        <v>111</v>
      </c>
      <c r="H51" s="16" t="s">
        <v>7</v>
      </c>
      <c r="I51" s="16" t="s">
        <v>18</v>
      </c>
      <c r="J51" s="15" t="s">
        <v>114</v>
      </c>
      <c r="K51" s="16"/>
      <c r="L51" s="16"/>
      <c r="M51" s="16"/>
      <c r="N51" s="16"/>
      <c r="O51" s="16" t="s">
        <v>108</v>
      </c>
      <c r="P51" s="16"/>
      <c r="Q51" s="16" t="s">
        <v>147</v>
      </c>
    </row>
    <row r="52" spans="1:17" ht="30" x14ac:dyDescent="0.25">
      <c r="A52" s="18">
        <v>42</v>
      </c>
      <c r="B52" s="14">
        <v>599157</v>
      </c>
      <c r="C52" s="15" t="s">
        <v>743</v>
      </c>
      <c r="D52" s="15" t="s">
        <v>744</v>
      </c>
      <c r="E52" s="15" t="s">
        <v>85</v>
      </c>
      <c r="F52" s="15" t="s">
        <v>555</v>
      </c>
      <c r="G52" s="15" t="s">
        <v>745</v>
      </c>
      <c r="H52" s="16" t="s">
        <v>8</v>
      </c>
      <c r="I52" s="16" t="s">
        <v>18</v>
      </c>
      <c r="J52" s="15" t="s">
        <v>140</v>
      </c>
      <c r="K52" s="16" t="s">
        <v>264</v>
      </c>
      <c r="L52" s="16"/>
      <c r="M52" s="16"/>
      <c r="N52" s="16"/>
      <c r="O52" s="16"/>
      <c r="P52" s="16"/>
      <c r="Q52" s="16" t="s">
        <v>147</v>
      </c>
    </row>
    <row r="53" spans="1:17" ht="30" x14ac:dyDescent="0.25">
      <c r="A53" s="18">
        <v>43</v>
      </c>
      <c r="B53" s="14">
        <v>599158</v>
      </c>
      <c r="C53" s="15" t="s">
        <v>746</v>
      </c>
      <c r="D53" s="15" t="s">
        <v>747</v>
      </c>
      <c r="E53" s="15" t="s">
        <v>85</v>
      </c>
      <c r="F53" s="15" t="s">
        <v>225</v>
      </c>
      <c r="G53" s="15" t="s">
        <v>111</v>
      </c>
      <c r="H53" s="16" t="s">
        <v>8</v>
      </c>
      <c r="I53" s="16" t="s">
        <v>19</v>
      </c>
      <c r="J53" s="15" t="s">
        <v>748</v>
      </c>
      <c r="K53" s="16" t="s">
        <v>264</v>
      </c>
      <c r="L53" s="16"/>
      <c r="M53" s="16"/>
      <c r="N53" s="16"/>
      <c r="O53" s="16"/>
      <c r="P53" s="16"/>
      <c r="Q53" s="16" t="s">
        <v>147</v>
      </c>
    </row>
    <row r="54" spans="1:17" ht="30" x14ac:dyDescent="0.25">
      <c r="A54" s="18">
        <v>44</v>
      </c>
      <c r="B54" s="14">
        <v>599159</v>
      </c>
      <c r="C54" s="15" t="s">
        <v>749</v>
      </c>
      <c r="D54" s="15" t="s">
        <v>750</v>
      </c>
      <c r="E54" s="15" t="s">
        <v>85</v>
      </c>
      <c r="F54" s="15" t="s">
        <v>225</v>
      </c>
      <c r="G54" s="15" t="s">
        <v>719</v>
      </c>
      <c r="H54" s="16" t="s">
        <v>8</v>
      </c>
      <c r="I54" s="16" t="s">
        <v>19</v>
      </c>
      <c r="J54" s="15" t="s">
        <v>180</v>
      </c>
      <c r="K54" s="16"/>
      <c r="L54" s="16"/>
      <c r="M54" s="16" t="s">
        <v>105</v>
      </c>
      <c r="N54" s="16"/>
      <c r="O54" s="16"/>
      <c r="P54" s="16"/>
      <c r="Q54" s="16" t="s">
        <v>149</v>
      </c>
    </row>
    <row r="55" spans="1:17" ht="30" x14ac:dyDescent="0.25">
      <c r="A55" s="18">
        <v>45</v>
      </c>
      <c r="B55" s="14">
        <v>599160</v>
      </c>
      <c r="C55" s="15" t="s">
        <v>749</v>
      </c>
      <c r="D55" s="15" t="s">
        <v>750</v>
      </c>
      <c r="E55" s="15" t="s">
        <v>85</v>
      </c>
      <c r="F55" s="15" t="s">
        <v>662</v>
      </c>
      <c r="G55" s="15" t="s">
        <v>111</v>
      </c>
      <c r="H55" s="16" t="s">
        <v>8</v>
      </c>
      <c r="I55" s="16" t="s">
        <v>18</v>
      </c>
      <c r="J55" s="15" t="s">
        <v>238</v>
      </c>
      <c r="K55" s="16"/>
      <c r="L55" s="16"/>
      <c r="M55" s="16" t="s">
        <v>132</v>
      </c>
      <c r="N55" s="16"/>
      <c r="O55" s="16"/>
      <c r="P55" s="16"/>
      <c r="Q55" s="16" t="s">
        <v>155</v>
      </c>
    </row>
    <row r="56" spans="1:17" ht="30" x14ac:dyDescent="0.25">
      <c r="A56" s="18">
        <v>46</v>
      </c>
      <c r="B56" s="14">
        <v>599161</v>
      </c>
      <c r="C56" s="15" t="s">
        <v>751</v>
      </c>
      <c r="D56" s="15" t="s">
        <v>681</v>
      </c>
      <c r="E56" s="15" t="s">
        <v>85</v>
      </c>
      <c r="F56" s="15" t="s">
        <v>752</v>
      </c>
      <c r="G56" s="15" t="s">
        <v>152</v>
      </c>
      <c r="H56" s="16" t="s">
        <v>8</v>
      </c>
      <c r="I56" s="16" t="s">
        <v>18</v>
      </c>
      <c r="J56" s="15" t="s">
        <v>140</v>
      </c>
      <c r="K56" s="16"/>
      <c r="L56" s="16" t="s">
        <v>271</v>
      </c>
      <c r="M56" s="16"/>
      <c r="N56" s="16"/>
      <c r="O56" s="16"/>
      <c r="P56" s="16"/>
      <c r="Q56" s="16" t="s">
        <v>147</v>
      </c>
    </row>
    <row r="57" spans="1:17" ht="30" x14ac:dyDescent="0.25">
      <c r="A57" s="18">
        <v>47</v>
      </c>
      <c r="B57" s="14">
        <v>599162</v>
      </c>
      <c r="C57" s="15" t="s">
        <v>751</v>
      </c>
      <c r="D57" s="15" t="s">
        <v>681</v>
      </c>
      <c r="E57" s="15" t="s">
        <v>85</v>
      </c>
      <c r="F57" s="15" t="s">
        <v>753</v>
      </c>
      <c r="G57" s="15" t="s">
        <v>111</v>
      </c>
      <c r="H57" s="16" t="s">
        <v>8</v>
      </c>
      <c r="I57" s="16" t="s">
        <v>18</v>
      </c>
      <c r="J57" s="15" t="s">
        <v>257</v>
      </c>
      <c r="K57" s="16"/>
      <c r="L57" s="16" t="s">
        <v>271</v>
      </c>
      <c r="M57" s="16"/>
      <c r="N57" s="16"/>
      <c r="O57" s="16"/>
      <c r="P57" s="16"/>
      <c r="Q57" s="16" t="s">
        <v>147</v>
      </c>
    </row>
    <row r="58" spans="1:17" ht="30" x14ac:dyDescent="0.25">
      <c r="A58" s="18">
        <v>48</v>
      </c>
      <c r="B58" s="14">
        <v>599163</v>
      </c>
      <c r="C58" s="15" t="s">
        <v>751</v>
      </c>
      <c r="D58" s="15" t="s">
        <v>681</v>
      </c>
      <c r="E58" s="15" t="s">
        <v>85</v>
      </c>
      <c r="F58" s="15" t="s">
        <v>754</v>
      </c>
      <c r="G58" s="15" t="s">
        <v>755</v>
      </c>
      <c r="H58" s="16" t="s">
        <v>8</v>
      </c>
      <c r="I58" s="16" t="s">
        <v>18</v>
      </c>
      <c r="J58" s="15" t="s">
        <v>257</v>
      </c>
      <c r="K58" s="16"/>
      <c r="L58" s="16" t="s">
        <v>271</v>
      </c>
      <c r="M58" s="16"/>
      <c r="N58" s="16"/>
      <c r="O58" s="16"/>
      <c r="P58" s="16"/>
      <c r="Q58" s="16" t="s">
        <v>147</v>
      </c>
    </row>
    <row r="59" spans="1:17" ht="30" x14ac:dyDescent="0.25">
      <c r="A59" s="18">
        <v>49</v>
      </c>
      <c r="B59" s="14">
        <v>599164</v>
      </c>
      <c r="C59" s="15" t="s">
        <v>756</v>
      </c>
      <c r="D59" s="15" t="s">
        <v>670</v>
      </c>
      <c r="E59" s="15" t="s">
        <v>85</v>
      </c>
      <c r="F59" s="15" t="s">
        <v>757</v>
      </c>
      <c r="G59" s="15" t="s">
        <v>111</v>
      </c>
      <c r="H59" s="16" t="s">
        <v>8</v>
      </c>
      <c r="I59" s="16" t="s">
        <v>18</v>
      </c>
      <c r="J59" s="15" t="s">
        <v>112</v>
      </c>
      <c r="K59" s="16"/>
      <c r="L59" s="16"/>
      <c r="M59" s="16" t="s">
        <v>428</v>
      </c>
      <c r="N59" s="16"/>
      <c r="O59" s="16"/>
      <c r="P59" s="16"/>
      <c r="Q59" s="16" t="s">
        <v>187</v>
      </c>
    </row>
    <row r="60" spans="1:17" ht="30" x14ac:dyDescent="0.25">
      <c r="A60" s="18">
        <v>50</v>
      </c>
      <c r="B60" s="14">
        <v>599165</v>
      </c>
      <c r="C60" s="15" t="s">
        <v>709</v>
      </c>
      <c r="D60" s="15" t="s">
        <v>685</v>
      </c>
      <c r="E60" s="15" t="s">
        <v>85</v>
      </c>
      <c r="F60" s="15" t="s">
        <v>758</v>
      </c>
      <c r="G60" s="15" t="s">
        <v>111</v>
      </c>
      <c r="H60" s="16" t="s">
        <v>8</v>
      </c>
      <c r="I60" s="16" t="s">
        <v>18</v>
      </c>
      <c r="J60" s="15" t="s">
        <v>668</v>
      </c>
      <c r="K60" s="16"/>
      <c r="L60" s="16"/>
      <c r="M60" s="16" t="s">
        <v>154</v>
      </c>
      <c r="N60" s="16"/>
      <c r="O60" s="16"/>
      <c r="P60" s="16"/>
      <c r="Q60" s="16" t="s">
        <v>149</v>
      </c>
    </row>
    <row r="61" spans="1:17" ht="30" x14ac:dyDescent="0.25">
      <c r="A61" s="18">
        <v>51</v>
      </c>
      <c r="B61" s="14">
        <v>599166</v>
      </c>
      <c r="C61" s="15" t="s">
        <v>709</v>
      </c>
      <c r="D61" s="15" t="s">
        <v>685</v>
      </c>
      <c r="E61" s="15" t="s">
        <v>85</v>
      </c>
      <c r="F61" s="15" t="s">
        <v>437</v>
      </c>
      <c r="G61" s="15" t="s">
        <v>111</v>
      </c>
      <c r="H61" s="16" t="s">
        <v>8</v>
      </c>
      <c r="I61" s="16" t="s">
        <v>18</v>
      </c>
      <c r="J61" s="15" t="s">
        <v>117</v>
      </c>
      <c r="K61" s="16"/>
      <c r="L61" s="16"/>
      <c r="M61" s="16" t="s">
        <v>154</v>
      </c>
      <c r="N61" s="16"/>
      <c r="O61" s="16"/>
      <c r="P61" s="16"/>
      <c r="Q61" s="16" t="s">
        <v>149</v>
      </c>
    </row>
    <row r="62" spans="1:17" ht="30" x14ac:dyDescent="0.25">
      <c r="A62" s="18">
        <v>52</v>
      </c>
      <c r="B62" s="14">
        <v>599167</v>
      </c>
      <c r="C62" s="15" t="s">
        <v>759</v>
      </c>
      <c r="D62" s="15" t="s">
        <v>649</v>
      </c>
      <c r="E62" s="15" t="s">
        <v>85</v>
      </c>
      <c r="F62" s="15" t="s">
        <v>760</v>
      </c>
      <c r="G62" s="15" t="s">
        <v>163</v>
      </c>
      <c r="H62" s="16" t="s">
        <v>8</v>
      </c>
      <c r="I62" s="16" t="s">
        <v>19</v>
      </c>
      <c r="J62" s="15" t="s">
        <v>117</v>
      </c>
      <c r="K62" s="16"/>
      <c r="L62" s="16"/>
      <c r="M62" s="16" t="s">
        <v>99</v>
      </c>
      <c r="N62" s="16"/>
      <c r="O62" s="16"/>
      <c r="P62" s="16"/>
      <c r="Q62" s="16" t="s">
        <v>149</v>
      </c>
    </row>
    <row r="63" spans="1:17" ht="30" x14ac:dyDescent="0.25">
      <c r="A63" s="18">
        <v>53</v>
      </c>
      <c r="B63" s="14">
        <v>599168</v>
      </c>
      <c r="C63" s="15" t="s">
        <v>761</v>
      </c>
      <c r="D63" s="15" t="s">
        <v>762</v>
      </c>
      <c r="E63" s="15" t="s">
        <v>85</v>
      </c>
      <c r="F63" s="15" t="s">
        <v>763</v>
      </c>
      <c r="G63" s="15" t="s">
        <v>764</v>
      </c>
      <c r="H63" s="16" t="s">
        <v>8</v>
      </c>
      <c r="I63" s="16" t="s">
        <v>19</v>
      </c>
      <c r="J63" s="15" t="s">
        <v>660</v>
      </c>
      <c r="K63" s="16"/>
      <c r="L63" s="16"/>
      <c r="M63" s="16" t="s">
        <v>132</v>
      </c>
      <c r="N63" s="16"/>
      <c r="O63" s="16"/>
      <c r="P63" s="16"/>
      <c r="Q63" s="16" t="s">
        <v>146</v>
      </c>
    </row>
    <row r="64" spans="1:17" x14ac:dyDescent="0.25">
      <c r="A64" s="18">
        <v>54</v>
      </c>
      <c r="B64" s="14">
        <v>599169</v>
      </c>
      <c r="C64" s="15" t="s">
        <v>761</v>
      </c>
      <c r="D64" s="15" t="s">
        <v>762</v>
      </c>
      <c r="E64" s="15" t="s">
        <v>85</v>
      </c>
      <c r="F64" s="15" t="s">
        <v>606</v>
      </c>
      <c r="G64" s="15" t="s">
        <v>765</v>
      </c>
      <c r="H64" s="16" t="s">
        <v>8</v>
      </c>
      <c r="I64" s="16" t="s">
        <v>18</v>
      </c>
      <c r="J64" s="15" t="s">
        <v>656</v>
      </c>
      <c r="K64" s="16"/>
      <c r="L64" s="16"/>
      <c r="M64" s="16" t="s">
        <v>105</v>
      </c>
      <c r="N64" s="16"/>
      <c r="O64" s="16"/>
      <c r="P64" s="16"/>
      <c r="Q64" s="16" t="s">
        <v>160</v>
      </c>
    </row>
    <row r="65" spans="1:17" x14ac:dyDescent="0.25">
      <c r="A65" s="18">
        <v>55</v>
      </c>
      <c r="B65" s="14">
        <v>599170</v>
      </c>
      <c r="C65" s="15" t="s">
        <v>761</v>
      </c>
      <c r="D65" s="15" t="s">
        <v>762</v>
      </c>
      <c r="E65" s="15" t="s">
        <v>85</v>
      </c>
      <c r="F65" s="15" t="s">
        <v>230</v>
      </c>
      <c r="G65" s="15" t="s">
        <v>111</v>
      </c>
      <c r="H65" s="16" t="s">
        <v>7</v>
      </c>
      <c r="I65" s="16" t="s">
        <v>18</v>
      </c>
      <c r="J65" s="15" t="s">
        <v>180</v>
      </c>
      <c r="K65" s="16"/>
      <c r="L65" s="16"/>
      <c r="M65" s="16"/>
      <c r="N65" s="16"/>
      <c r="O65" s="16"/>
      <c r="P65" s="16" t="s">
        <v>105</v>
      </c>
      <c r="Q65" s="16" t="s">
        <v>160</v>
      </c>
    </row>
    <row r="66" spans="1:17" ht="30" x14ac:dyDescent="0.25">
      <c r="A66" s="18">
        <v>56</v>
      </c>
      <c r="B66" s="14">
        <v>599171</v>
      </c>
      <c r="C66" s="15" t="s">
        <v>766</v>
      </c>
      <c r="D66" s="15" t="s">
        <v>704</v>
      </c>
      <c r="E66" s="15" t="s">
        <v>85</v>
      </c>
      <c r="F66" s="15" t="s">
        <v>768</v>
      </c>
      <c r="G66" s="15" t="s">
        <v>110</v>
      </c>
      <c r="H66" s="16" t="s">
        <v>8</v>
      </c>
      <c r="I66" s="16" t="s">
        <v>19</v>
      </c>
      <c r="J66" s="15" t="s">
        <v>117</v>
      </c>
      <c r="K66" s="16"/>
      <c r="L66" s="16"/>
      <c r="M66" s="16" t="s">
        <v>317</v>
      </c>
      <c r="N66" s="16"/>
      <c r="O66" s="16"/>
      <c r="P66" s="16"/>
      <c r="Q66" s="16" t="s">
        <v>147</v>
      </c>
    </row>
    <row r="67" spans="1:17" ht="30" x14ac:dyDescent="0.25">
      <c r="A67" s="18">
        <v>57</v>
      </c>
      <c r="B67" s="14">
        <v>599172</v>
      </c>
      <c r="C67" s="15" t="s">
        <v>767</v>
      </c>
      <c r="D67" s="15" t="s">
        <v>649</v>
      </c>
      <c r="E67" s="15" t="s">
        <v>85</v>
      </c>
      <c r="F67" s="15" t="s">
        <v>769</v>
      </c>
      <c r="G67" s="15" t="s">
        <v>111</v>
      </c>
      <c r="H67" s="16" t="s">
        <v>8</v>
      </c>
      <c r="I67" s="16" t="s">
        <v>18</v>
      </c>
      <c r="J67" s="15" t="s">
        <v>668</v>
      </c>
      <c r="K67" s="16"/>
      <c r="L67" s="16"/>
      <c r="M67" s="16" t="s">
        <v>317</v>
      </c>
      <c r="N67" s="16"/>
      <c r="O67" s="16"/>
      <c r="P67" s="16"/>
      <c r="Q67" s="16" t="s">
        <v>147</v>
      </c>
    </row>
    <row r="68" spans="1:17" ht="30" x14ac:dyDescent="0.25">
      <c r="A68" s="18">
        <v>58</v>
      </c>
      <c r="B68" s="14">
        <v>599173</v>
      </c>
      <c r="C68" s="15" t="s">
        <v>756</v>
      </c>
      <c r="D68" s="15" t="s">
        <v>670</v>
      </c>
      <c r="E68" s="15" t="s">
        <v>85</v>
      </c>
      <c r="F68" s="15" t="s">
        <v>770</v>
      </c>
      <c r="G68" s="15" t="s">
        <v>111</v>
      </c>
      <c r="H68" s="16" t="s">
        <v>8</v>
      </c>
      <c r="I68" s="16" t="s">
        <v>18</v>
      </c>
      <c r="J68" s="15" t="s">
        <v>257</v>
      </c>
      <c r="K68" s="16"/>
      <c r="L68" s="16"/>
      <c r="M68" s="16" t="s">
        <v>132</v>
      </c>
      <c r="N68" s="16"/>
      <c r="O68" s="16"/>
      <c r="P68" s="16"/>
      <c r="Q68" s="16" t="s">
        <v>146</v>
      </c>
    </row>
    <row r="69" spans="1:17" x14ac:dyDescent="0.25">
      <c r="A69" s="18">
        <v>59</v>
      </c>
      <c r="B69" s="14">
        <v>599174</v>
      </c>
      <c r="C69" s="15" t="s">
        <v>771</v>
      </c>
      <c r="D69" s="15" t="s">
        <v>772</v>
      </c>
      <c r="E69" s="15" t="s">
        <v>85</v>
      </c>
      <c r="F69" s="15" t="s">
        <v>230</v>
      </c>
      <c r="G69" s="15" t="s">
        <v>111</v>
      </c>
      <c r="H69" s="16" t="s">
        <v>8</v>
      </c>
      <c r="I69" s="16" t="s">
        <v>19</v>
      </c>
      <c r="J69" s="15" t="s">
        <v>180</v>
      </c>
      <c r="K69" s="16"/>
      <c r="L69" s="16"/>
      <c r="M69" s="16" t="s">
        <v>119</v>
      </c>
      <c r="N69" s="16"/>
      <c r="O69" s="16"/>
      <c r="P69" s="16"/>
      <c r="Q69" s="16" t="s">
        <v>155</v>
      </c>
    </row>
    <row r="70" spans="1:17" ht="30" x14ac:dyDescent="0.25">
      <c r="A70" s="18">
        <v>60</v>
      </c>
      <c r="B70" s="14">
        <v>599175</v>
      </c>
      <c r="C70" s="15" t="s">
        <v>771</v>
      </c>
      <c r="D70" s="15" t="s">
        <v>772</v>
      </c>
      <c r="E70" s="15" t="s">
        <v>85</v>
      </c>
      <c r="F70" s="15" t="s">
        <v>212</v>
      </c>
      <c r="G70" s="15" t="s">
        <v>111</v>
      </c>
      <c r="H70" s="16" t="s">
        <v>8</v>
      </c>
      <c r="I70" s="16" t="s">
        <v>18</v>
      </c>
      <c r="J70" s="15" t="s">
        <v>773</v>
      </c>
      <c r="K70" s="16"/>
      <c r="L70" s="16"/>
      <c r="M70" s="16" t="s">
        <v>97</v>
      </c>
      <c r="N70" s="16"/>
      <c r="O70" s="16"/>
      <c r="P70" s="16"/>
      <c r="Q70" s="16" t="s">
        <v>155</v>
      </c>
    </row>
    <row r="71" spans="1:17" x14ac:dyDescent="0.25">
      <c r="A71" s="18">
        <v>61</v>
      </c>
      <c r="B71" s="14">
        <v>599176</v>
      </c>
      <c r="C71" s="15" t="s">
        <v>774</v>
      </c>
      <c r="D71" s="15" t="s">
        <v>772</v>
      </c>
      <c r="E71" s="15" t="s">
        <v>85</v>
      </c>
      <c r="F71" s="15" t="s">
        <v>775</v>
      </c>
      <c r="G71" s="15" t="s">
        <v>111</v>
      </c>
      <c r="H71" s="16" t="s">
        <v>8</v>
      </c>
      <c r="I71" s="16" t="s">
        <v>19</v>
      </c>
      <c r="J71" s="15" t="s">
        <v>665</v>
      </c>
      <c r="K71" s="16"/>
      <c r="L71" s="16"/>
      <c r="M71" s="16" t="s">
        <v>132</v>
      </c>
      <c r="N71" s="16"/>
      <c r="O71" s="16"/>
      <c r="P71" s="16"/>
      <c r="Q71" s="16" t="s">
        <v>146</v>
      </c>
    </row>
    <row r="72" spans="1:17" x14ac:dyDescent="0.25">
      <c r="A72" s="18">
        <v>62</v>
      </c>
      <c r="B72" s="14">
        <v>599177</v>
      </c>
      <c r="C72" s="15" t="s">
        <v>774</v>
      </c>
      <c r="D72" s="15" t="s">
        <v>772</v>
      </c>
      <c r="E72" s="15" t="s">
        <v>85</v>
      </c>
      <c r="F72" s="15" t="s">
        <v>776</v>
      </c>
      <c r="G72" s="15" t="s">
        <v>111</v>
      </c>
      <c r="H72" s="16" t="s">
        <v>8</v>
      </c>
      <c r="I72" s="16" t="s">
        <v>18</v>
      </c>
      <c r="J72" s="15" t="s">
        <v>140</v>
      </c>
      <c r="K72" s="16"/>
      <c r="L72" s="16"/>
      <c r="M72" s="16" t="s">
        <v>154</v>
      </c>
      <c r="N72" s="16"/>
      <c r="O72" s="16"/>
      <c r="P72" s="16"/>
      <c r="Q72" s="16" t="s">
        <v>160</v>
      </c>
    </row>
    <row r="73" spans="1:17" ht="30" x14ac:dyDescent="0.25">
      <c r="A73" s="18">
        <v>63</v>
      </c>
      <c r="B73" s="14">
        <v>599178</v>
      </c>
      <c r="C73" s="15" t="s">
        <v>777</v>
      </c>
      <c r="D73" s="15" t="s">
        <v>778</v>
      </c>
      <c r="E73" s="15" t="s">
        <v>85</v>
      </c>
      <c r="F73" s="15" t="s">
        <v>736</v>
      </c>
      <c r="G73" s="15" t="s">
        <v>377</v>
      </c>
      <c r="H73" s="16" t="s">
        <v>8</v>
      </c>
      <c r="I73" s="16" t="s">
        <v>18</v>
      </c>
      <c r="J73" s="15" t="s">
        <v>117</v>
      </c>
      <c r="K73" s="16"/>
      <c r="L73" s="16"/>
      <c r="M73" s="16" t="s">
        <v>779</v>
      </c>
      <c r="N73" s="16"/>
      <c r="O73" s="16"/>
      <c r="P73" s="16"/>
      <c r="Q73" s="16" t="s">
        <v>155</v>
      </c>
    </row>
    <row r="74" spans="1:17" ht="30" x14ac:dyDescent="0.25">
      <c r="A74" s="18">
        <v>64</v>
      </c>
      <c r="B74" s="14">
        <v>599179</v>
      </c>
      <c r="C74" s="15" t="s">
        <v>780</v>
      </c>
      <c r="D74" s="15" t="s">
        <v>681</v>
      </c>
      <c r="E74" s="15" t="s">
        <v>85</v>
      </c>
      <c r="F74" s="15" t="s">
        <v>574</v>
      </c>
      <c r="G74" s="15" t="s">
        <v>111</v>
      </c>
      <c r="H74" s="16" t="s">
        <v>8</v>
      </c>
      <c r="I74" s="16" t="s">
        <v>18</v>
      </c>
      <c r="J74" s="15" t="s">
        <v>781</v>
      </c>
      <c r="K74" s="16"/>
      <c r="L74" s="16"/>
      <c r="M74" s="16" t="s">
        <v>478</v>
      </c>
      <c r="N74" s="16"/>
      <c r="O74" s="16"/>
      <c r="P74" s="16"/>
      <c r="Q74" s="16" t="s">
        <v>155</v>
      </c>
    </row>
    <row r="75" spans="1:17" ht="30" x14ac:dyDescent="0.25">
      <c r="A75" s="18">
        <v>65</v>
      </c>
      <c r="B75" s="14">
        <v>599180</v>
      </c>
      <c r="C75" s="15" t="s">
        <v>782</v>
      </c>
      <c r="D75" s="15" t="s">
        <v>681</v>
      </c>
      <c r="E75" s="15" t="s">
        <v>85</v>
      </c>
      <c r="F75" s="15" t="s">
        <v>103</v>
      </c>
      <c r="G75" s="15" t="s">
        <v>111</v>
      </c>
      <c r="H75" s="16" t="s">
        <v>8</v>
      </c>
      <c r="I75" s="16" t="s">
        <v>18</v>
      </c>
      <c r="J75" s="15" t="s">
        <v>140</v>
      </c>
      <c r="K75" s="16"/>
      <c r="L75" s="16"/>
      <c r="M75" s="16" t="s">
        <v>154</v>
      </c>
      <c r="N75" s="16"/>
      <c r="O75" s="16"/>
      <c r="P75" s="16"/>
      <c r="Q75" s="16" t="s">
        <v>155</v>
      </c>
    </row>
    <row r="76" spans="1:17" ht="30" x14ac:dyDescent="0.25">
      <c r="A76" s="18">
        <v>66</v>
      </c>
      <c r="B76" s="14">
        <v>599181</v>
      </c>
      <c r="C76" s="15" t="s">
        <v>783</v>
      </c>
      <c r="D76" s="15" t="s">
        <v>681</v>
      </c>
      <c r="E76" s="15" t="s">
        <v>85</v>
      </c>
      <c r="F76" s="15" t="s">
        <v>784</v>
      </c>
      <c r="G76" s="15" t="s">
        <v>111</v>
      </c>
      <c r="H76" s="16" t="s">
        <v>7</v>
      </c>
      <c r="I76" s="16" t="s">
        <v>18</v>
      </c>
      <c r="J76" s="15" t="s">
        <v>575</v>
      </c>
      <c r="K76" s="16"/>
      <c r="L76" s="16"/>
      <c r="M76" s="16"/>
      <c r="N76" s="16"/>
      <c r="O76" s="16" t="s">
        <v>261</v>
      </c>
      <c r="P76" s="16"/>
      <c r="Q76" s="16" t="s">
        <v>147</v>
      </c>
    </row>
    <row r="77" spans="1:17" x14ac:dyDescent="0.25">
      <c r="A77" s="18">
        <v>67</v>
      </c>
      <c r="B77" s="14">
        <v>599182</v>
      </c>
      <c r="C77" s="15" t="s">
        <v>783</v>
      </c>
      <c r="D77" s="15" t="s">
        <v>681</v>
      </c>
      <c r="E77" s="15" t="s">
        <v>85</v>
      </c>
      <c r="F77" s="15" t="s">
        <v>785</v>
      </c>
      <c r="G77" s="15" t="s">
        <v>111</v>
      </c>
      <c r="H77" s="16" t="s">
        <v>8</v>
      </c>
      <c r="I77" s="16" t="s">
        <v>19</v>
      </c>
      <c r="J77" s="15" t="s">
        <v>656</v>
      </c>
      <c r="K77" s="16"/>
      <c r="L77" s="16" t="s">
        <v>329</v>
      </c>
      <c r="M77" s="16"/>
      <c r="N77" s="16"/>
      <c r="O77" s="16"/>
      <c r="P77" s="16"/>
      <c r="Q77" s="16" t="s">
        <v>147</v>
      </c>
    </row>
    <row r="78" spans="1:17" ht="30" x14ac:dyDescent="0.25">
      <c r="A78" s="18">
        <v>68</v>
      </c>
      <c r="B78" s="14">
        <v>599183</v>
      </c>
      <c r="C78" s="15" t="s">
        <v>786</v>
      </c>
      <c r="D78" s="15" t="s">
        <v>685</v>
      </c>
      <c r="E78" s="15" t="s">
        <v>85</v>
      </c>
      <c r="F78" s="15" t="s">
        <v>787</v>
      </c>
      <c r="G78" s="15" t="s">
        <v>111</v>
      </c>
      <c r="H78" s="16" t="s">
        <v>8</v>
      </c>
      <c r="I78" s="16" t="s">
        <v>18</v>
      </c>
      <c r="J78" s="15" t="s">
        <v>656</v>
      </c>
      <c r="K78" s="16"/>
      <c r="L78" s="16"/>
      <c r="M78" s="16" t="s">
        <v>132</v>
      </c>
      <c r="N78" s="16"/>
      <c r="O78" s="16"/>
      <c r="P78" s="16"/>
      <c r="Q78" s="16" t="s">
        <v>149</v>
      </c>
    </row>
    <row r="79" spans="1:17" ht="30" x14ac:dyDescent="0.25">
      <c r="A79" s="18">
        <v>69</v>
      </c>
      <c r="B79" s="14">
        <v>599184</v>
      </c>
      <c r="C79" s="15" t="s">
        <v>788</v>
      </c>
      <c r="D79" s="15" t="s">
        <v>747</v>
      </c>
      <c r="E79" s="15" t="s">
        <v>85</v>
      </c>
      <c r="F79" s="15" t="s">
        <v>103</v>
      </c>
      <c r="G79" s="15" t="s">
        <v>111</v>
      </c>
      <c r="H79" s="16" t="s">
        <v>8</v>
      </c>
      <c r="I79" s="16" t="s">
        <v>18</v>
      </c>
      <c r="J79" s="15" t="s">
        <v>668</v>
      </c>
      <c r="K79" s="16"/>
      <c r="L79" s="16"/>
      <c r="M79" s="16" t="s">
        <v>132</v>
      </c>
      <c r="N79" s="16"/>
      <c r="O79" s="16"/>
      <c r="P79" s="16"/>
      <c r="Q79" s="16" t="s">
        <v>146</v>
      </c>
    </row>
    <row r="80" spans="1:17" ht="30" x14ac:dyDescent="0.25">
      <c r="A80" s="18">
        <v>70</v>
      </c>
      <c r="B80" s="14">
        <v>599185</v>
      </c>
      <c r="C80" s="15" t="s">
        <v>789</v>
      </c>
      <c r="D80" s="15" t="s">
        <v>790</v>
      </c>
      <c r="E80" s="15" t="s">
        <v>85</v>
      </c>
      <c r="F80" s="15" t="s">
        <v>791</v>
      </c>
      <c r="G80" s="15" t="s">
        <v>792</v>
      </c>
      <c r="H80" s="16" t="s">
        <v>8</v>
      </c>
      <c r="I80" s="16" t="s">
        <v>18</v>
      </c>
      <c r="J80" s="15" t="s">
        <v>231</v>
      </c>
      <c r="K80" s="16"/>
      <c r="L80" s="16"/>
      <c r="M80" s="16" t="s">
        <v>317</v>
      </c>
      <c r="N80" s="16"/>
      <c r="O80" s="16"/>
      <c r="P80" s="16"/>
      <c r="Q80" s="16" t="s">
        <v>160</v>
      </c>
    </row>
    <row r="81" spans="1:17" ht="30" x14ac:dyDescent="0.25">
      <c r="A81" s="18">
        <v>71</v>
      </c>
      <c r="B81" s="14">
        <v>599186</v>
      </c>
      <c r="C81" s="15" t="s">
        <v>793</v>
      </c>
      <c r="D81" s="15" t="s">
        <v>649</v>
      </c>
      <c r="E81" s="15" t="s">
        <v>85</v>
      </c>
      <c r="F81" s="15" t="s">
        <v>103</v>
      </c>
      <c r="G81" s="15" t="s">
        <v>111</v>
      </c>
      <c r="H81" s="16" t="s">
        <v>8</v>
      </c>
      <c r="I81" s="16" t="s">
        <v>18</v>
      </c>
      <c r="J81" s="15" t="s">
        <v>140</v>
      </c>
      <c r="K81" s="16"/>
      <c r="L81" s="16" t="s">
        <v>108</v>
      </c>
      <c r="M81" s="16"/>
      <c r="N81" s="16"/>
      <c r="O81" s="16"/>
      <c r="P81" s="16"/>
      <c r="Q81" s="16" t="s">
        <v>160</v>
      </c>
    </row>
    <row r="82" spans="1:17" ht="30" x14ac:dyDescent="0.25">
      <c r="A82" s="18">
        <v>72</v>
      </c>
      <c r="B82" s="14">
        <v>599187</v>
      </c>
      <c r="C82" s="15" t="s">
        <v>794</v>
      </c>
      <c r="D82" s="15" t="s">
        <v>681</v>
      </c>
      <c r="E82" s="15" t="s">
        <v>85</v>
      </c>
      <c r="F82" s="15" t="s">
        <v>795</v>
      </c>
      <c r="G82" s="15" t="s">
        <v>111</v>
      </c>
      <c r="H82" s="16" t="s">
        <v>8</v>
      </c>
      <c r="I82" s="16" t="s">
        <v>18</v>
      </c>
      <c r="J82" s="15" t="s">
        <v>117</v>
      </c>
      <c r="K82" s="16"/>
      <c r="L82" s="16"/>
      <c r="M82" s="16" t="s">
        <v>485</v>
      </c>
      <c r="N82" s="16"/>
      <c r="O82" s="16"/>
      <c r="P82" s="16"/>
      <c r="Q82" s="16" t="s">
        <v>169</v>
      </c>
    </row>
    <row r="83" spans="1:17" ht="30" x14ac:dyDescent="0.25">
      <c r="A83" s="18">
        <v>73</v>
      </c>
      <c r="B83" s="14">
        <v>599188</v>
      </c>
      <c r="C83" s="15" t="s">
        <v>796</v>
      </c>
      <c r="D83" s="15" t="s">
        <v>681</v>
      </c>
      <c r="E83" s="15" t="s">
        <v>85</v>
      </c>
      <c r="F83" s="15" t="s">
        <v>797</v>
      </c>
      <c r="G83" s="15" t="s">
        <v>644</v>
      </c>
      <c r="H83" s="16" t="s">
        <v>8</v>
      </c>
      <c r="I83" s="16" t="s">
        <v>18</v>
      </c>
      <c r="J83" s="15" t="s">
        <v>656</v>
      </c>
      <c r="K83" s="16"/>
      <c r="L83" s="16"/>
      <c r="M83" s="16" t="s">
        <v>132</v>
      </c>
      <c r="N83" s="16"/>
      <c r="O83" s="16"/>
      <c r="P83" s="16"/>
      <c r="Q83" s="16" t="s">
        <v>149</v>
      </c>
    </row>
    <row r="84" spans="1:17" ht="30" x14ac:dyDescent="0.25">
      <c r="A84" s="18">
        <v>74</v>
      </c>
      <c r="B84" s="14">
        <v>599189</v>
      </c>
      <c r="C84" s="15" t="s">
        <v>796</v>
      </c>
      <c r="D84" s="15" t="s">
        <v>681</v>
      </c>
      <c r="E84" s="15" t="s">
        <v>85</v>
      </c>
      <c r="F84" s="15" t="s">
        <v>798</v>
      </c>
      <c r="G84" s="15" t="s">
        <v>111</v>
      </c>
      <c r="H84" s="16" t="s">
        <v>8</v>
      </c>
      <c r="I84" s="16" t="s">
        <v>18</v>
      </c>
      <c r="J84" s="15" t="s">
        <v>117</v>
      </c>
      <c r="K84" s="16"/>
      <c r="L84" s="16" t="s">
        <v>464</v>
      </c>
      <c r="M84" s="16"/>
      <c r="N84" s="16"/>
      <c r="O84" s="16"/>
      <c r="P84" s="16"/>
      <c r="Q84" s="16" t="s">
        <v>147</v>
      </c>
    </row>
    <row r="85" spans="1:17" ht="30" x14ac:dyDescent="0.25">
      <c r="A85" s="18">
        <v>75</v>
      </c>
      <c r="B85" s="14">
        <v>599190</v>
      </c>
      <c r="C85" s="15" t="s">
        <v>799</v>
      </c>
      <c r="D85" s="15" t="s">
        <v>681</v>
      </c>
      <c r="E85" s="15" t="s">
        <v>85</v>
      </c>
      <c r="F85" s="15" t="s">
        <v>699</v>
      </c>
      <c r="G85" s="15" t="s">
        <v>111</v>
      </c>
      <c r="H85" s="16" t="s">
        <v>7</v>
      </c>
      <c r="I85" s="16" t="s">
        <v>19</v>
      </c>
      <c r="J85" s="15" t="s">
        <v>350</v>
      </c>
      <c r="K85" s="16"/>
      <c r="L85" s="16"/>
      <c r="M85" s="16"/>
      <c r="N85" s="16"/>
      <c r="O85" s="16"/>
      <c r="P85" s="16" t="s">
        <v>132</v>
      </c>
      <c r="Q85" s="16" t="s">
        <v>149</v>
      </c>
    </row>
    <row r="86" spans="1:17" ht="30" x14ac:dyDescent="0.25">
      <c r="A86" s="18">
        <v>76</v>
      </c>
      <c r="B86" s="14">
        <v>599191</v>
      </c>
      <c r="C86" s="15" t="s">
        <v>799</v>
      </c>
      <c r="D86" s="15" t="s">
        <v>681</v>
      </c>
      <c r="E86" s="15" t="s">
        <v>85</v>
      </c>
      <c r="F86" s="15" t="s">
        <v>800</v>
      </c>
      <c r="G86" s="15" t="s">
        <v>111</v>
      </c>
      <c r="H86" s="16" t="s">
        <v>7</v>
      </c>
      <c r="I86" s="16" t="s">
        <v>19</v>
      </c>
      <c r="J86" s="15" t="s">
        <v>112</v>
      </c>
      <c r="K86" s="16"/>
      <c r="L86" s="16"/>
      <c r="M86" s="16"/>
      <c r="N86" s="16"/>
      <c r="O86" s="16"/>
      <c r="P86" s="16" t="s">
        <v>801</v>
      </c>
      <c r="Q86" s="16" t="s">
        <v>149</v>
      </c>
    </row>
    <row r="87" spans="1:17" x14ac:dyDescent="0.25">
      <c r="A87" s="18">
        <v>77</v>
      </c>
      <c r="B87" s="14">
        <v>599192</v>
      </c>
      <c r="C87" s="15" t="s">
        <v>783</v>
      </c>
      <c r="D87" s="15" t="s">
        <v>681</v>
      </c>
      <c r="E87" s="15" t="s">
        <v>85</v>
      </c>
      <c r="F87" s="15" t="s">
        <v>661</v>
      </c>
      <c r="G87" s="15" t="s">
        <v>111</v>
      </c>
      <c r="H87" s="16" t="s">
        <v>8</v>
      </c>
      <c r="I87" s="16" t="s">
        <v>19</v>
      </c>
      <c r="J87" s="15" t="s">
        <v>257</v>
      </c>
      <c r="K87" s="16"/>
      <c r="L87" s="16"/>
      <c r="M87" s="16" t="s">
        <v>118</v>
      </c>
      <c r="N87" s="16"/>
      <c r="O87" s="16"/>
      <c r="P87" s="16"/>
      <c r="Q87" s="16" t="s">
        <v>169</v>
      </c>
    </row>
    <row r="88" spans="1:17" x14ac:dyDescent="0.25">
      <c r="A88" s="18">
        <v>78</v>
      </c>
      <c r="B88" s="14">
        <v>599193</v>
      </c>
      <c r="C88" s="15" t="s">
        <v>783</v>
      </c>
      <c r="D88" s="15" t="s">
        <v>681</v>
      </c>
      <c r="E88" s="15" t="s">
        <v>85</v>
      </c>
      <c r="F88" s="15" t="s">
        <v>802</v>
      </c>
      <c r="G88" s="15" t="s">
        <v>111</v>
      </c>
      <c r="H88" s="16" t="s">
        <v>8</v>
      </c>
      <c r="I88" s="16" t="s">
        <v>18</v>
      </c>
      <c r="J88" s="15" t="s">
        <v>238</v>
      </c>
      <c r="K88" s="16" t="s">
        <v>803</v>
      </c>
      <c r="L88" s="16"/>
      <c r="M88" s="16"/>
      <c r="N88" s="16"/>
      <c r="O88" s="16"/>
      <c r="P88" s="16"/>
      <c r="Q88" s="16" t="s">
        <v>147</v>
      </c>
    </row>
    <row r="89" spans="1:17" x14ac:dyDescent="0.25">
      <c r="A89" s="18">
        <v>79</v>
      </c>
      <c r="B89" s="14">
        <v>599194</v>
      </c>
      <c r="C89" s="15" t="s">
        <v>783</v>
      </c>
      <c r="D89" s="15" t="s">
        <v>681</v>
      </c>
      <c r="E89" s="15" t="s">
        <v>85</v>
      </c>
      <c r="F89" s="15" t="s">
        <v>804</v>
      </c>
      <c r="G89" s="15" t="s">
        <v>111</v>
      </c>
      <c r="H89" s="16" t="s">
        <v>8</v>
      </c>
      <c r="I89" s="16" t="s">
        <v>18</v>
      </c>
      <c r="J89" s="15" t="s">
        <v>257</v>
      </c>
      <c r="K89" s="16" t="s">
        <v>803</v>
      </c>
      <c r="L89" s="16"/>
      <c r="M89" s="16"/>
      <c r="N89" s="16"/>
      <c r="O89" s="16"/>
      <c r="P89" s="16"/>
      <c r="Q89" s="16" t="s">
        <v>147</v>
      </c>
    </row>
    <row r="90" spans="1:17" ht="30" x14ac:dyDescent="0.25">
      <c r="A90" s="18">
        <v>80</v>
      </c>
      <c r="B90" s="14">
        <v>599195</v>
      </c>
      <c r="C90" s="15" t="s">
        <v>805</v>
      </c>
      <c r="D90" s="15" t="s">
        <v>741</v>
      </c>
      <c r="E90" s="15" t="s">
        <v>85</v>
      </c>
      <c r="F90" s="15" t="s">
        <v>212</v>
      </c>
      <c r="G90" s="15" t="s">
        <v>806</v>
      </c>
      <c r="H90" s="16" t="s">
        <v>8</v>
      </c>
      <c r="I90" s="16" t="s">
        <v>18</v>
      </c>
      <c r="J90" s="15" t="s">
        <v>140</v>
      </c>
      <c r="K90" s="16"/>
      <c r="L90" s="16"/>
      <c r="M90" s="16" t="s">
        <v>478</v>
      </c>
      <c r="N90" s="16"/>
      <c r="O90" s="16"/>
      <c r="P90" s="16"/>
      <c r="Q90" s="16" t="s">
        <v>187</v>
      </c>
    </row>
    <row r="91" spans="1:17" ht="30" x14ac:dyDescent="0.25">
      <c r="A91" s="18">
        <v>81</v>
      </c>
      <c r="B91" s="14">
        <v>599196</v>
      </c>
      <c r="C91" s="15" t="s">
        <v>805</v>
      </c>
      <c r="D91" s="15" t="s">
        <v>741</v>
      </c>
      <c r="E91" s="15" t="s">
        <v>85</v>
      </c>
      <c r="F91" s="15" t="s">
        <v>662</v>
      </c>
      <c r="G91" s="15" t="s">
        <v>807</v>
      </c>
      <c r="H91" s="16" t="s">
        <v>8</v>
      </c>
      <c r="I91" s="16" t="s">
        <v>18</v>
      </c>
      <c r="J91" s="15" t="s">
        <v>231</v>
      </c>
      <c r="K91" s="16"/>
      <c r="L91" s="16" t="s">
        <v>108</v>
      </c>
      <c r="M91" s="16"/>
      <c r="N91" s="16"/>
      <c r="O91" s="16"/>
      <c r="P91" s="16"/>
      <c r="Q91" s="16" t="s">
        <v>147</v>
      </c>
    </row>
    <row r="92" spans="1:17" ht="30" x14ac:dyDescent="0.25">
      <c r="A92" s="18">
        <v>82</v>
      </c>
      <c r="B92" s="14">
        <v>599197</v>
      </c>
      <c r="C92" s="15" t="s">
        <v>808</v>
      </c>
      <c r="D92" s="15" t="s">
        <v>741</v>
      </c>
      <c r="E92" s="15" t="s">
        <v>85</v>
      </c>
      <c r="F92" s="15" t="s">
        <v>809</v>
      </c>
      <c r="G92" s="15" t="s">
        <v>807</v>
      </c>
      <c r="H92" s="16" t="s">
        <v>8</v>
      </c>
      <c r="I92" s="16" t="s">
        <v>18</v>
      </c>
      <c r="J92" s="15" t="s">
        <v>231</v>
      </c>
      <c r="K92" s="16"/>
      <c r="L92" s="16" t="s">
        <v>224</v>
      </c>
      <c r="M92" s="16"/>
      <c r="N92" s="16"/>
      <c r="O92" s="16"/>
      <c r="P92" s="16"/>
      <c r="Q92" s="16" t="s">
        <v>147</v>
      </c>
    </row>
    <row r="93" spans="1:17" ht="30" x14ac:dyDescent="0.25">
      <c r="A93" s="18">
        <v>83</v>
      </c>
      <c r="B93" s="14">
        <v>599198</v>
      </c>
      <c r="C93" s="15" t="s">
        <v>810</v>
      </c>
      <c r="D93" s="15" t="s">
        <v>681</v>
      </c>
      <c r="E93" s="15" t="s">
        <v>85</v>
      </c>
      <c r="F93" s="15" t="s">
        <v>497</v>
      </c>
      <c r="G93" s="15" t="s">
        <v>377</v>
      </c>
      <c r="H93" s="16" t="s">
        <v>8</v>
      </c>
      <c r="I93" s="16" t="s">
        <v>18</v>
      </c>
      <c r="J93" s="15" t="s">
        <v>656</v>
      </c>
      <c r="K93" s="16"/>
      <c r="L93" s="16"/>
      <c r="M93" s="16" t="s">
        <v>97</v>
      </c>
      <c r="N93" s="16"/>
      <c r="O93" s="16"/>
      <c r="P93" s="16"/>
      <c r="Q93" s="16" t="s">
        <v>155</v>
      </c>
    </row>
    <row r="94" spans="1:17" ht="30" x14ac:dyDescent="0.25">
      <c r="A94" s="18">
        <v>84</v>
      </c>
      <c r="B94" s="14">
        <v>599199</v>
      </c>
      <c r="C94" s="15" t="s">
        <v>810</v>
      </c>
      <c r="D94" s="15" t="s">
        <v>681</v>
      </c>
      <c r="E94" s="15" t="s">
        <v>85</v>
      </c>
      <c r="F94" s="15" t="s">
        <v>811</v>
      </c>
      <c r="G94" s="15" t="s">
        <v>507</v>
      </c>
      <c r="H94" s="16" t="s">
        <v>8</v>
      </c>
      <c r="I94" s="16" t="s">
        <v>19</v>
      </c>
      <c r="J94" s="15" t="s">
        <v>112</v>
      </c>
      <c r="K94" s="16"/>
      <c r="L94" s="16"/>
      <c r="M94" s="16" t="s">
        <v>154</v>
      </c>
      <c r="N94" s="16"/>
      <c r="O94" s="16"/>
      <c r="P94" s="16"/>
      <c r="Q94" s="16" t="s">
        <v>155</v>
      </c>
    </row>
    <row r="95" spans="1:17" ht="30" x14ac:dyDescent="0.25">
      <c r="A95" s="18">
        <v>85</v>
      </c>
      <c r="B95" s="14">
        <v>599200</v>
      </c>
      <c r="C95" s="15" t="s">
        <v>812</v>
      </c>
      <c r="D95" s="15" t="s">
        <v>683</v>
      </c>
      <c r="E95" s="15" t="s">
        <v>85</v>
      </c>
      <c r="F95" s="15" t="s">
        <v>550</v>
      </c>
      <c r="G95" s="15" t="s">
        <v>110</v>
      </c>
      <c r="H95" s="16" t="s">
        <v>8</v>
      </c>
      <c r="I95" s="16" t="s">
        <v>18</v>
      </c>
      <c r="J95" s="15" t="s">
        <v>656</v>
      </c>
      <c r="K95" s="16"/>
      <c r="L95" s="16"/>
      <c r="M95" s="16" t="s">
        <v>154</v>
      </c>
      <c r="N95" s="16"/>
      <c r="O95" s="16"/>
      <c r="P95" s="16"/>
      <c r="Q95" s="16" t="s">
        <v>155</v>
      </c>
    </row>
    <row r="96" spans="1:17" ht="30" x14ac:dyDescent="0.25">
      <c r="A96" s="18">
        <v>86</v>
      </c>
      <c r="B96" s="14">
        <v>599201</v>
      </c>
      <c r="C96" s="15" t="s">
        <v>738</v>
      </c>
      <c r="D96" s="15" t="s">
        <v>741</v>
      </c>
      <c r="E96" s="15" t="s">
        <v>85</v>
      </c>
      <c r="F96" s="15" t="s">
        <v>813</v>
      </c>
      <c r="G96" s="15" t="s">
        <v>111</v>
      </c>
      <c r="H96" s="16" t="s">
        <v>8</v>
      </c>
      <c r="I96" s="16" t="s">
        <v>18</v>
      </c>
      <c r="J96" s="15" t="s">
        <v>112</v>
      </c>
      <c r="K96" s="16"/>
      <c r="L96" s="16" t="s">
        <v>329</v>
      </c>
      <c r="M96" s="16"/>
      <c r="N96" s="16"/>
      <c r="O96" s="16"/>
      <c r="P96" s="16"/>
      <c r="Q96" s="16" t="s">
        <v>147</v>
      </c>
    </row>
    <row r="97" spans="1:17" x14ac:dyDescent="0.25">
      <c r="A97" s="18">
        <v>87</v>
      </c>
      <c r="B97" s="14">
        <v>599202</v>
      </c>
      <c r="C97" s="15" t="s">
        <v>726</v>
      </c>
      <c r="D97" s="15" t="s">
        <v>727</v>
      </c>
      <c r="E97" s="15" t="s">
        <v>85</v>
      </c>
      <c r="F97" s="15" t="s">
        <v>814</v>
      </c>
      <c r="G97" s="15" t="s">
        <v>111</v>
      </c>
      <c r="H97" s="16" t="s">
        <v>7</v>
      </c>
      <c r="I97" s="16" t="s">
        <v>19</v>
      </c>
      <c r="J97" s="15" t="s">
        <v>180</v>
      </c>
      <c r="K97" s="16"/>
      <c r="L97" s="16"/>
      <c r="M97" s="16"/>
      <c r="N97" s="16" t="s">
        <v>224</v>
      </c>
      <c r="O97" s="16"/>
      <c r="P97" s="16"/>
      <c r="Q97" s="16" t="s">
        <v>160</v>
      </c>
    </row>
    <row r="98" spans="1:17" ht="30" x14ac:dyDescent="0.25">
      <c r="A98" s="18">
        <v>88</v>
      </c>
      <c r="B98" s="14">
        <v>599203</v>
      </c>
      <c r="C98" s="15" t="s">
        <v>815</v>
      </c>
      <c r="D98" s="15" t="s">
        <v>681</v>
      </c>
      <c r="E98" s="15" t="s">
        <v>85</v>
      </c>
      <c r="F98" s="15" t="s">
        <v>816</v>
      </c>
      <c r="G98" s="15" t="s">
        <v>111</v>
      </c>
      <c r="H98" s="16" t="s">
        <v>8</v>
      </c>
      <c r="I98" s="16" t="s">
        <v>19</v>
      </c>
      <c r="J98" s="15" t="s">
        <v>117</v>
      </c>
      <c r="K98" s="16"/>
      <c r="L98" s="16"/>
      <c r="M98" s="16" t="s">
        <v>154</v>
      </c>
      <c r="N98" s="16"/>
      <c r="O98" s="16"/>
      <c r="P98" s="16"/>
      <c r="Q98" s="16" t="s">
        <v>155</v>
      </c>
    </row>
    <row r="99" spans="1:17" x14ac:dyDescent="0.25">
      <c r="A99" s="18">
        <v>89</v>
      </c>
      <c r="B99" s="14">
        <v>599204</v>
      </c>
      <c r="C99" s="15" t="s">
        <v>817</v>
      </c>
      <c r="D99" s="15" t="s">
        <v>818</v>
      </c>
      <c r="E99" s="15" t="s">
        <v>85</v>
      </c>
      <c r="F99" s="15" t="s">
        <v>415</v>
      </c>
      <c r="G99" s="15" t="s">
        <v>111</v>
      </c>
      <c r="H99" s="16" t="s">
        <v>8</v>
      </c>
      <c r="I99" s="16" t="s">
        <v>18</v>
      </c>
      <c r="J99" s="15" t="s">
        <v>140</v>
      </c>
      <c r="K99" s="16"/>
      <c r="L99" s="16"/>
      <c r="M99" s="16" t="s">
        <v>186</v>
      </c>
      <c r="N99" s="16"/>
      <c r="O99" s="16"/>
      <c r="P99" s="16"/>
      <c r="Q99" s="16" t="s">
        <v>187</v>
      </c>
    </row>
    <row r="100" spans="1:17" x14ac:dyDescent="0.25">
      <c r="A100" s="18">
        <v>90</v>
      </c>
      <c r="B100" s="14">
        <v>599205</v>
      </c>
      <c r="C100" s="15" t="s">
        <v>817</v>
      </c>
      <c r="D100" s="15" t="s">
        <v>818</v>
      </c>
      <c r="E100" s="15" t="s">
        <v>85</v>
      </c>
      <c r="F100" s="15" t="s">
        <v>95</v>
      </c>
      <c r="G100" s="15" t="s">
        <v>111</v>
      </c>
      <c r="H100" s="16" t="s">
        <v>8</v>
      </c>
      <c r="I100" s="16" t="s">
        <v>18</v>
      </c>
      <c r="J100" s="15" t="s">
        <v>114</v>
      </c>
      <c r="K100" s="16"/>
      <c r="L100" s="16"/>
      <c r="M100" s="16" t="s">
        <v>428</v>
      </c>
      <c r="N100" s="16"/>
      <c r="O100" s="16"/>
      <c r="P100" s="16"/>
      <c r="Q100" s="16" t="s">
        <v>619</v>
      </c>
    </row>
    <row r="101" spans="1:17" ht="30" x14ac:dyDescent="0.25">
      <c r="A101" s="18">
        <v>91</v>
      </c>
      <c r="B101" s="14">
        <v>599206</v>
      </c>
      <c r="C101" s="15" t="s">
        <v>819</v>
      </c>
      <c r="D101" s="15" t="s">
        <v>818</v>
      </c>
      <c r="E101" s="15" t="s">
        <v>85</v>
      </c>
      <c r="F101" s="15" t="s">
        <v>820</v>
      </c>
      <c r="G101" s="15" t="s">
        <v>111</v>
      </c>
      <c r="H101" s="16" t="s">
        <v>8</v>
      </c>
      <c r="I101" s="16" t="s">
        <v>19</v>
      </c>
      <c r="J101" s="15" t="s">
        <v>127</v>
      </c>
      <c r="K101" s="16"/>
      <c r="L101" s="16"/>
      <c r="M101" s="16" t="s">
        <v>428</v>
      </c>
      <c r="N101" s="16"/>
      <c r="O101" s="16"/>
      <c r="P101" s="16"/>
      <c r="Q101" s="16" t="s">
        <v>619</v>
      </c>
    </row>
    <row r="102" spans="1:17" ht="30" x14ac:dyDescent="0.25">
      <c r="A102" s="18">
        <v>92</v>
      </c>
      <c r="B102" s="14">
        <v>599207</v>
      </c>
      <c r="C102" s="15" t="s">
        <v>819</v>
      </c>
      <c r="D102" s="15" t="s">
        <v>818</v>
      </c>
      <c r="E102" s="15" t="s">
        <v>85</v>
      </c>
      <c r="F102" s="15" t="s">
        <v>103</v>
      </c>
      <c r="G102" s="15" t="s">
        <v>111</v>
      </c>
      <c r="H102" s="16" t="s">
        <v>8</v>
      </c>
      <c r="I102" s="16" t="s">
        <v>18</v>
      </c>
      <c r="J102" s="15" t="s">
        <v>127</v>
      </c>
      <c r="K102" s="16"/>
      <c r="L102" s="16"/>
      <c r="M102" s="16" t="s">
        <v>132</v>
      </c>
      <c r="N102" s="16"/>
      <c r="O102" s="16"/>
      <c r="P102" s="16"/>
      <c r="Q102" s="16" t="s">
        <v>146</v>
      </c>
    </row>
    <row r="103" spans="1:17" ht="30" x14ac:dyDescent="0.25">
      <c r="A103" s="18">
        <v>93</v>
      </c>
      <c r="B103" s="14">
        <v>599208</v>
      </c>
      <c r="C103" s="15" t="s">
        <v>821</v>
      </c>
      <c r="D103" s="15" t="s">
        <v>681</v>
      </c>
      <c r="E103" s="15" t="s">
        <v>85</v>
      </c>
      <c r="F103" s="15" t="s">
        <v>652</v>
      </c>
      <c r="G103" s="15" t="s">
        <v>111</v>
      </c>
      <c r="H103" s="16" t="s">
        <v>7</v>
      </c>
      <c r="I103" s="16" t="s">
        <v>18</v>
      </c>
      <c r="J103" s="15" t="s">
        <v>127</v>
      </c>
      <c r="K103" s="16"/>
      <c r="L103" s="16"/>
      <c r="M103" s="16"/>
      <c r="N103" s="16" t="s">
        <v>224</v>
      </c>
      <c r="O103" s="16"/>
      <c r="P103" s="16"/>
      <c r="Q103" s="16" t="s">
        <v>147</v>
      </c>
    </row>
    <row r="104" spans="1:17" x14ac:dyDescent="0.25">
      <c r="A104" s="18">
        <v>94</v>
      </c>
      <c r="B104" s="14">
        <v>599209</v>
      </c>
      <c r="C104" s="15" t="s">
        <v>822</v>
      </c>
      <c r="D104" s="15" t="s">
        <v>823</v>
      </c>
      <c r="E104" s="15" t="s">
        <v>85</v>
      </c>
      <c r="F104" s="15" t="s">
        <v>235</v>
      </c>
      <c r="G104" s="15" t="s">
        <v>507</v>
      </c>
      <c r="H104" s="16" t="s">
        <v>8</v>
      </c>
      <c r="I104" s="16" t="s">
        <v>19</v>
      </c>
      <c r="J104" s="15" t="s">
        <v>112</v>
      </c>
      <c r="K104" s="16"/>
      <c r="L104" s="16"/>
      <c r="M104" s="16" t="s">
        <v>317</v>
      </c>
      <c r="N104" s="16"/>
      <c r="O104" s="16"/>
      <c r="P104" s="16"/>
      <c r="Q104" s="16" t="s">
        <v>147</v>
      </c>
    </row>
    <row r="105" spans="1:17" x14ac:dyDescent="0.25">
      <c r="A105" s="18">
        <v>95</v>
      </c>
      <c r="B105" s="14">
        <v>599210</v>
      </c>
      <c r="C105" s="15" t="s">
        <v>824</v>
      </c>
      <c r="D105" s="15" t="s">
        <v>825</v>
      </c>
      <c r="E105" s="15" t="s">
        <v>85</v>
      </c>
      <c r="F105" s="15" t="s">
        <v>212</v>
      </c>
      <c r="G105" s="15" t="s">
        <v>111</v>
      </c>
      <c r="H105" s="16" t="s">
        <v>8</v>
      </c>
      <c r="I105" s="16" t="s">
        <v>18</v>
      </c>
      <c r="J105" s="15" t="s">
        <v>117</v>
      </c>
      <c r="K105" s="16"/>
      <c r="L105" s="16"/>
      <c r="M105" s="16" t="s">
        <v>428</v>
      </c>
      <c r="N105" s="16"/>
      <c r="O105" s="16"/>
      <c r="P105" s="16"/>
      <c r="Q105" s="16" t="s">
        <v>147</v>
      </c>
    </row>
    <row r="106" spans="1:17" ht="30" x14ac:dyDescent="0.25">
      <c r="A106" s="18">
        <v>96</v>
      </c>
      <c r="B106" s="14">
        <v>599211</v>
      </c>
      <c r="C106" s="15" t="s">
        <v>826</v>
      </c>
      <c r="D106" s="15" t="s">
        <v>825</v>
      </c>
      <c r="E106" s="15" t="s">
        <v>85</v>
      </c>
      <c r="F106" s="15" t="s">
        <v>827</v>
      </c>
      <c r="G106" s="15" t="s">
        <v>96</v>
      </c>
      <c r="H106" s="16" t="s">
        <v>8</v>
      </c>
      <c r="I106" s="16" t="s">
        <v>18</v>
      </c>
      <c r="J106" s="15" t="s">
        <v>828</v>
      </c>
      <c r="K106" s="16"/>
      <c r="L106" s="16" t="s">
        <v>108</v>
      </c>
      <c r="M106" s="16"/>
      <c r="N106" s="16"/>
      <c r="O106" s="16"/>
      <c r="P106" s="16"/>
      <c r="Q106" s="16" t="s">
        <v>147</v>
      </c>
    </row>
    <row r="107" spans="1:17" ht="30" x14ac:dyDescent="0.25">
      <c r="A107" s="18">
        <v>97</v>
      </c>
      <c r="B107" s="14">
        <v>599212</v>
      </c>
      <c r="C107" s="15" t="s">
        <v>829</v>
      </c>
      <c r="D107" s="15" t="s">
        <v>825</v>
      </c>
      <c r="E107" s="15" t="s">
        <v>85</v>
      </c>
      <c r="F107" s="15" t="s">
        <v>830</v>
      </c>
      <c r="G107" s="15" t="s">
        <v>111</v>
      </c>
      <c r="H107" s="16" t="s">
        <v>8</v>
      </c>
      <c r="I107" s="16" t="s">
        <v>18</v>
      </c>
      <c r="J107" s="15" t="s">
        <v>140</v>
      </c>
      <c r="K107" s="16"/>
      <c r="L107" s="16"/>
      <c r="M107" s="16" t="s">
        <v>105</v>
      </c>
      <c r="N107" s="16"/>
      <c r="O107" s="16"/>
      <c r="P107" s="16"/>
      <c r="Q107" s="16" t="s">
        <v>149</v>
      </c>
    </row>
    <row r="108" spans="1:17" x14ac:dyDescent="0.25">
      <c r="A108" s="18">
        <v>98</v>
      </c>
      <c r="B108" s="14">
        <v>599213</v>
      </c>
      <c r="C108" s="15" t="s">
        <v>824</v>
      </c>
      <c r="D108" s="15" t="s">
        <v>825</v>
      </c>
      <c r="E108" s="15" t="s">
        <v>85</v>
      </c>
      <c r="F108" s="15" t="s">
        <v>831</v>
      </c>
      <c r="G108" s="15" t="s">
        <v>111</v>
      </c>
      <c r="H108" s="16" t="s">
        <v>8</v>
      </c>
      <c r="I108" s="16" t="s">
        <v>18</v>
      </c>
      <c r="J108" s="15" t="s">
        <v>549</v>
      </c>
      <c r="K108" s="16"/>
      <c r="L108" s="16" t="s">
        <v>108</v>
      </c>
      <c r="M108" s="16"/>
      <c r="N108" s="16"/>
      <c r="O108" s="16"/>
      <c r="P108" s="16"/>
      <c r="Q108" s="16" t="s">
        <v>147</v>
      </c>
    </row>
    <row r="109" spans="1:17" ht="30" x14ac:dyDescent="0.25">
      <c r="A109" s="18">
        <v>99</v>
      </c>
      <c r="B109" s="14">
        <v>599214</v>
      </c>
      <c r="C109" s="15" t="s">
        <v>832</v>
      </c>
      <c r="D109" s="15" t="s">
        <v>833</v>
      </c>
      <c r="E109" s="15" t="s">
        <v>85</v>
      </c>
      <c r="F109" s="15" t="s">
        <v>834</v>
      </c>
      <c r="G109" s="15" t="s">
        <v>111</v>
      </c>
      <c r="H109" s="16" t="s">
        <v>8</v>
      </c>
      <c r="I109" s="16" t="s">
        <v>18</v>
      </c>
      <c r="J109" s="15" t="s">
        <v>140</v>
      </c>
      <c r="K109" s="16"/>
      <c r="L109" s="16"/>
      <c r="M109" s="16" t="s">
        <v>428</v>
      </c>
      <c r="N109" s="16"/>
      <c r="O109" s="16"/>
      <c r="P109" s="16"/>
      <c r="Q109" s="16" t="s">
        <v>835</v>
      </c>
    </row>
    <row r="110" spans="1:17" ht="30" x14ac:dyDescent="0.25">
      <c r="A110" s="18">
        <v>100</v>
      </c>
      <c r="B110" s="14">
        <v>599215</v>
      </c>
      <c r="C110" s="15" t="s">
        <v>832</v>
      </c>
      <c r="D110" s="15" t="s">
        <v>833</v>
      </c>
      <c r="E110" s="15" t="s">
        <v>85</v>
      </c>
      <c r="F110" s="15" t="s">
        <v>836</v>
      </c>
      <c r="G110" s="15" t="s">
        <v>111</v>
      </c>
      <c r="H110" s="16" t="s">
        <v>8</v>
      </c>
      <c r="I110" s="16" t="s">
        <v>18</v>
      </c>
      <c r="J110" s="15" t="s">
        <v>140</v>
      </c>
      <c r="K110" s="16"/>
      <c r="L110" s="16"/>
      <c r="M110" s="16" t="s">
        <v>154</v>
      </c>
      <c r="N110" s="16"/>
      <c r="O110" s="16"/>
      <c r="P110" s="16"/>
      <c r="Q110" s="16" t="s">
        <v>149</v>
      </c>
    </row>
    <row r="111" spans="1:17" ht="30" x14ac:dyDescent="0.25">
      <c r="A111" s="18">
        <v>101</v>
      </c>
      <c r="B111" s="14">
        <v>599216</v>
      </c>
      <c r="C111" s="15" t="s">
        <v>832</v>
      </c>
      <c r="D111" s="15" t="s">
        <v>833</v>
      </c>
      <c r="E111" s="15" t="s">
        <v>85</v>
      </c>
      <c r="F111" s="15" t="s">
        <v>837</v>
      </c>
      <c r="G111" s="15" t="s">
        <v>111</v>
      </c>
      <c r="H111" s="16" t="s">
        <v>7</v>
      </c>
      <c r="I111" s="16" t="s">
        <v>18</v>
      </c>
      <c r="J111" s="15" t="s">
        <v>171</v>
      </c>
      <c r="K111" s="16"/>
      <c r="L111" s="16"/>
      <c r="M111" s="16"/>
      <c r="N111" s="16" t="s">
        <v>290</v>
      </c>
      <c r="O111" s="16"/>
      <c r="P111" s="16"/>
      <c r="Q111" s="16" t="s">
        <v>147</v>
      </c>
    </row>
    <row r="112" spans="1:17" ht="30" x14ac:dyDescent="0.25">
      <c r="A112" s="18">
        <v>102</v>
      </c>
      <c r="B112" s="14">
        <v>599217</v>
      </c>
      <c r="C112" s="15" t="s">
        <v>838</v>
      </c>
      <c r="D112" s="15" t="s">
        <v>839</v>
      </c>
      <c r="E112" s="15" t="s">
        <v>85</v>
      </c>
      <c r="F112" s="15" t="s">
        <v>225</v>
      </c>
      <c r="G112" s="15" t="s">
        <v>111</v>
      </c>
      <c r="H112" s="16" t="s">
        <v>7</v>
      </c>
      <c r="I112" s="16" t="s">
        <v>19</v>
      </c>
      <c r="J112" s="15" t="s">
        <v>238</v>
      </c>
      <c r="K112" s="16"/>
      <c r="L112" s="16"/>
      <c r="M112" s="16"/>
      <c r="N112" s="16"/>
      <c r="O112" s="16"/>
      <c r="P112" s="16" t="s">
        <v>801</v>
      </c>
      <c r="Q112" s="16" t="s">
        <v>160</v>
      </c>
    </row>
    <row r="113" spans="1:17" x14ac:dyDescent="0.25">
      <c r="A113" s="18">
        <v>103</v>
      </c>
      <c r="B113" s="14">
        <v>599218</v>
      </c>
      <c r="C113" s="15" t="s">
        <v>840</v>
      </c>
      <c r="D113" s="15" t="s">
        <v>702</v>
      </c>
      <c r="E113" s="15" t="s">
        <v>85</v>
      </c>
      <c r="F113" s="15" t="s">
        <v>841</v>
      </c>
      <c r="G113" s="15" t="s">
        <v>842</v>
      </c>
      <c r="H113" s="16" t="s">
        <v>8</v>
      </c>
      <c r="I113" s="16" t="s">
        <v>18</v>
      </c>
      <c r="J113" s="15" t="s">
        <v>145</v>
      </c>
      <c r="K113" s="16"/>
      <c r="L113" s="16" t="s">
        <v>108</v>
      </c>
      <c r="M113" s="16"/>
      <c r="N113" s="16"/>
      <c r="O113" s="16"/>
      <c r="P113" s="16"/>
      <c r="Q113" s="16" t="s">
        <v>147</v>
      </c>
    </row>
    <row r="114" spans="1:17" x14ac:dyDescent="0.25">
      <c r="A114" s="18">
        <v>104</v>
      </c>
      <c r="B114" s="14">
        <v>599219</v>
      </c>
      <c r="C114" s="15" t="s">
        <v>840</v>
      </c>
      <c r="D114" s="15" t="s">
        <v>702</v>
      </c>
      <c r="E114" s="15" t="s">
        <v>85</v>
      </c>
      <c r="F114" s="15" t="s">
        <v>843</v>
      </c>
      <c r="G114" s="15" t="s">
        <v>377</v>
      </c>
      <c r="H114" s="16" t="s">
        <v>8</v>
      </c>
      <c r="I114" s="16" t="s">
        <v>19</v>
      </c>
      <c r="J114" s="15" t="s">
        <v>112</v>
      </c>
      <c r="K114" s="16"/>
      <c r="L114" s="16"/>
      <c r="M114" s="16" t="s">
        <v>118</v>
      </c>
      <c r="N114" s="16"/>
      <c r="O114" s="16"/>
      <c r="P114" s="16"/>
      <c r="Q114" s="16" t="s">
        <v>185</v>
      </c>
    </row>
    <row r="115" spans="1:17" ht="30" x14ac:dyDescent="0.25">
      <c r="A115" s="18">
        <v>105</v>
      </c>
      <c r="B115" s="14">
        <v>599220</v>
      </c>
      <c r="C115" s="15" t="s">
        <v>844</v>
      </c>
      <c r="D115" s="15" t="s">
        <v>747</v>
      </c>
      <c r="E115" s="15" t="s">
        <v>85</v>
      </c>
      <c r="F115" s="15" t="s">
        <v>845</v>
      </c>
      <c r="G115" s="15" t="s">
        <v>111</v>
      </c>
      <c r="H115" s="16" t="s">
        <v>8</v>
      </c>
      <c r="I115" s="16" t="s">
        <v>18</v>
      </c>
      <c r="J115" s="15" t="s">
        <v>127</v>
      </c>
      <c r="K115" s="16"/>
      <c r="L115" s="16"/>
      <c r="M115" s="16" t="s">
        <v>132</v>
      </c>
      <c r="N115" s="16"/>
      <c r="O115" s="16"/>
      <c r="P115" s="16"/>
      <c r="Q115" s="16" t="s">
        <v>149</v>
      </c>
    </row>
    <row r="116" spans="1:17" ht="30" x14ac:dyDescent="0.25">
      <c r="A116" s="18">
        <v>106</v>
      </c>
      <c r="B116" s="14">
        <v>599221</v>
      </c>
      <c r="C116" s="15" t="s">
        <v>846</v>
      </c>
      <c r="D116" s="15" t="s">
        <v>702</v>
      </c>
      <c r="E116" s="15" t="s">
        <v>85</v>
      </c>
      <c r="F116" s="15" t="s">
        <v>847</v>
      </c>
      <c r="G116" s="15" t="s">
        <v>111</v>
      </c>
      <c r="H116" s="16" t="s">
        <v>8</v>
      </c>
      <c r="I116" s="16" t="s">
        <v>19</v>
      </c>
      <c r="J116" s="15" t="s">
        <v>145</v>
      </c>
      <c r="K116" s="16"/>
      <c r="L116" s="16"/>
      <c r="M116" s="16" t="s">
        <v>105</v>
      </c>
      <c r="N116" s="16"/>
      <c r="O116" s="16"/>
      <c r="P116" s="16"/>
      <c r="Q116" s="16" t="s">
        <v>160</v>
      </c>
    </row>
    <row r="117" spans="1:17" ht="30" x14ac:dyDescent="0.25">
      <c r="A117" s="18">
        <v>107</v>
      </c>
      <c r="B117" s="14">
        <v>599222</v>
      </c>
      <c r="C117" s="15" t="s">
        <v>848</v>
      </c>
      <c r="D117" s="15" t="s">
        <v>849</v>
      </c>
      <c r="E117" s="15" t="s">
        <v>85</v>
      </c>
      <c r="F117" s="15" t="s">
        <v>390</v>
      </c>
      <c r="G117" s="15" t="s">
        <v>190</v>
      </c>
      <c r="H117" s="16" t="s">
        <v>8</v>
      </c>
      <c r="I117" s="16" t="s">
        <v>18</v>
      </c>
      <c r="J117" s="15" t="s">
        <v>231</v>
      </c>
      <c r="K117" s="16"/>
      <c r="L117" s="16" t="s">
        <v>108</v>
      </c>
      <c r="M117" s="16"/>
      <c r="N117" s="16"/>
      <c r="O117" s="16"/>
      <c r="P117" s="16"/>
      <c r="Q117" s="16" t="s">
        <v>160</v>
      </c>
    </row>
    <row r="118" spans="1:17" ht="30" x14ac:dyDescent="0.25">
      <c r="A118" s="18">
        <v>108</v>
      </c>
      <c r="B118" s="14">
        <v>599223</v>
      </c>
      <c r="C118" s="15" t="s">
        <v>850</v>
      </c>
      <c r="D118" s="15" t="s">
        <v>851</v>
      </c>
      <c r="E118" s="15" t="s">
        <v>85</v>
      </c>
      <c r="F118" s="15" t="s">
        <v>165</v>
      </c>
      <c r="G118" s="15" t="s">
        <v>279</v>
      </c>
      <c r="H118" s="16" t="s">
        <v>8</v>
      </c>
      <c r="I118" s="16" t="s">
        <v>18</v>
      </c>
      <c r="J118" s="15" t="s">
        <v>668</v>
      </c>
      <c r="K118" s="16"/>
      <c r="L118" s="16"/>
      <c r="M118" s="16" t="s">
        <v>99</v>
      </c>
      <c r="N118" s="16"/>
      <c r="O118" s="16"/>
      <c r="P118" s="16"/>
      <c r="Q118" s="16" t="s">
        <v>149</v>
      </c>
    </row>
    <row r="119" spans="1:17" ht="30" x14ac:dyDescent="0.25">
      <c r="A119" s="18">
        <v>109</v>
      </c>
      <c r="B119" s="14">
        <v>599224</v>
      </c>
      <c r="C119" s="15" t="s">
        <v>852</v>
      </c>
      <c r="D119" s="15" t="s">
        <v>683</v>
      </c>
      <c r="E119" s="15" t="s">
        <v>85</v>
      </c>
      <c r="F119" s="15" t="s">
        <v>853</v>
      </c>
      <c r="G119" s="15" t="s">
        <v>111</v>
      </c>
      <c r="H119" s="16" t="s">
        <v>7</v>
      </c>
      <c r="I119" s="16" t="s">
        <v>19</v>
      </c>
      <c r="J119" s="15" t="s">
        <v>650</v>
      </c>
      <c r="K119" s="16"/>
      <c r="L119" s="16"/>
      <c r="M119" s="16"/>
      <c r="N119" s="16"/>
      <c r="O119" s="16"/>
      <c r="P119" s="16" t="s">
        <v>317</v>
      </c>
      <c r="Q119" s="16" t="s">
        <v>160</v>
      </c>
    </row>
    <row r="120" spans="1:17" ht="30" x14ac:dyDescent="0.25">
      <c r="A120" s="18">
        <v>110</v>
      </c>
      <c r="B120" s="14">
        <v>599225</v>
      </c>
      <c r="C120" s="15" t="s">
        <v>856</v>
      </c>
      <c r="D120" s="15" t="s">
        <v>854</v>
      </c>
      <c r="E120" s="15" t="s">
        <v>85</v>
      </c>
      <c r="F120" s="15" t="s">
        <v>855</v>
      </c>
      <c r="G120" s="15" t="s">
        <v>507</v>
      </c>
      <c r="H120" s="16" t="s">
        <v>8</v>
      </c>
      <c r="I120" s="16" t="s">
        <v>18</v>
      </c>
      <c r="J120" s="15" t="s">
        <v>665</v>
      </c>
      <c r="K120" s="16"/>
      <c r="L120" s="16"/>
      <c r="M120" s="16" t="s">
        <v>105</v>
      </c>
      <c r="N120" s="16"/>
      <c r="O120" s="16"/>
      <c r="P120" s="16"/>
      <c r="Q120" s="16" t="s">
        <v>160</v>
      </c>
    </row>
    <row r="121" spans="1:17" ht="30" x14ac:dyDescent="0.25">
      <c r="A121" s="18">
        <v>111</v>
      </c>
      <c r="B121" s="14">
        <v>599226</v>
      </c>
      <c r="C121" s="15" t="s">
        <v>856</v>
      </c>
      <c r="D121" s="15" t="s">
        <v>854</v>
      </c>
      <c r="E121" s="15" t="s">
        <v>85</v>
      </c>
      <c r="F121" s="15" t="s">
        <v>857</v>
      </c>
      <c r="G121" s="15" t="s">
        <v>507</v>
      </c>
      <c r="H121" s="16" t="s">
        <v>8</v>
      </c>
      <c r="I121" s="16" t="s">
        <v>18</v>
      </c>
      <c r="J121" s="15" t="s">
        <v>665</v>
      </c>
      <c r="K121" s="16"/>
      <c r="L121" s="16" t="s">
        <v>108</v>
      </c>
      <c r="M121" s="16"/>
      <c r="N121" s="16"/>
      <c r="O121" s="16"/>
      <c r="P121" s="16"/>
      <c r="Q121" s="16" t="s">
        <v>147</v>
      </c>
    </row>
    <row r="122" spans="1:17" ht="30" x14ac:dyDescent="0.25">
      <c r="A122" s="18">
        <v>112</v>
      </c>
      <c r="B122" s="14">
        <v>599227</v>
      </c>
      <c r="C122" s="15" t="s">
        <v>856</v>
      </c>
      <c r="D122" s="15" t="s">
        <v>854</v>
      </c>
      <c r="E122" s="15" t="s">
        <v>85</v>
      </c>
      <c r="F122" s="15" t="s">
        <v>858</v>
      </c>
      <c r="G122" s="15" t="s">
        <v>507</v>
      </c>
      <c r="H122" s="16" t="s">
        <v>8</v>
      </c>
      <c r="I122" s="16" t="s">
        <v>18</v>
      </c>
      <c r="J122" s="15" t="s">
        <v>665</v>
      </c>
      <c r="K122" s="16"/>
      <c r="L122" s="16" t="s">
        <v>108</v>
      </c>
      <c r="M122" s="16"/>
      <c r="N122" s="16"/>
      <c r="O122" s="16"/>
      <c r="P122" s="16"/>
      <c r="Q122" s="16" t="s">
        <v>147</v>
      </c>
    </row>
    <row r="123" spans="1:17" ht="30" x14ac:dyDescent="0.25">
      <c r="A123" s="18">
        <v>113</v>
      </c>
      <c r="B123" s="14">
        <v>599228</v>
      </c>
      <c r="C123" s="15" t="s">
        <v>859</v>
      </c>
      <c r="D123" s="15" t="s">
        <v>685</v>
      </c>
      <c r="E123" s="15" t="s">
        <v>85</v>
      </c>
      <c r="F123" s="15" t="s">
        <v>860</v>
      </c>
      <c r="G123" s="15" t="s">
        <v>111</v>
      </c>
      <c r="H123" s="16" t="s">
        <v>8</v>
      </c>
      <c r="I123" s="16" t="s">
        <v>18</v>
      </c>
      <c r="J123" s="15" t="s">
        <v>145</v>
      </c>
      <c r="K123" s="16"/>
      <c r="L123" s="16"/>
      <c r="M123" s="16" t="s">
        <v>118</v>
      </c>
      <c r="N123" s="16"/>
      <c r="O123" s="16"/>
      <c r="P123" s="16"/>
      <c r="Q123" s="16" t="s">
        <v>185</v>
      </c>
    </row>
    <row r="124" spans="1:17" ht="30" x14ac:dyDescent="0.25">
      <c r="A124" s="18">
        <v>114</v>
      </c>
      <c r="B124" s="14">
        <v>599229</v>
      </c>
      <c r="C124" s="15" t="s">
        <v>859</v>
      </c>
      <c r="D124" s="15" t="s">
        <v>685</v>
      </c>
      <c r="E124" s="15" t="s">
        <v>85</v>
      </c>
      <c r="F124" s="15" t="s">
        <v>861</v>
      </c>
      <c r="G124" s="15" t="s">
        <v>111</v>
      </c>
      <c r="H124" s="16" t="s">
        <v>8</v>
      </c>
      <c r="I124" s="16" t="s">
        <v>18</v>
      </c>
      <c r="J124" s="15" t="s">
        <v>117</v>
      </c>
      <c r="K124" s="16" t="s">
        <v>224</v>
      </c>
      <c r="L124" s="16"/>
      <c r="M124" s="16"/>
      <c r="N124" s="16"/>
      <c r="O124" s="16"/>
      <c r="P124" s="16"/>
      <c r="Q124" s="16" t="s">
        <v>147</v>
      </c>
    </row>
    <row r="125" spans="1:17" ht="30" x14ac:dyDescent="0.25">
      <c r="A125" s="18">
        <v>115</v>
      </c>
      <c r="B125" s="14">
        <v>599230</v>
      </c>
      <c r="C125" s="15" t="s">
        <v>859</v>
      </c>
      <c r="D125" s="15" t="s">
        <v>685</v>
      </c>
      <c r="E125" s="15" t="s">
        <v>85</v>
      </c>
      <c r="F125" s="15" t="s">
        <v>652</v>
      </c>
      <c r="G125" s="15" t="s">
        <v>111</v>
      </c>
      <c r="H125" s="16" t="s">
        <v>8</v>
      </c>
      <c r="I125" s="16" t="s">
        <v>18</v>
      </c>
      <c r="J125" s="15" t="s">
        <v>656</v>
      </c>
      <c r="K125" s="16"/>
      <c r="L125" s="16"/>
      <c r="M125" s="16" t="s">
        <v>99</v>
      </c>
      <c r="N125" s="16"/>
      <c r="O125" s="16"/>
      <c r="P125" s="16"/>
      <c r="Q125" s="16" t="s">
        <v>160</v>
      </c>
    </row>
    <row r="126" spans="1:17" ht="30" x14ac:dyDescent="0.25">
      <c r="A126" s="18">
        <v>116</v>
      </c>
      <c r="B126" s="14">
        <v>599231</v>
      </c>
      <c r="C126" s="15" t="s">
        <v>862</v>
      </c>
      <c r="D126" s="15" t="s">
        <v>681</v>
      </c>
      <c r="E126" s="15" t="s">
        <v>85</v>
      </c>
      <c r="F126" s="15" t="s">
        <v>212</v>
      </c>
      <c r="G126" s="15" t="s">
        <v>111</v>
      </c>
      <c r="H126" s="16" t="s">
        <v>8</v>
      </c>
      <c r="I126" s="16" t="s">
        <v>18</v>
      </c>
      <c r="J126" s="15" t="s">
        <v>117</v>
      </c>
      <c r="K126" s="16"/>
      <c r="L126" s="16"/>
      <c r="M126" s="16" t="s">
        <v>317</v>
      </c>
      <c r="N126" s="16"/>
      <c r="O126" s="16"/>
      <c r="P126" s="16"/>
      <c r="Q126" s="16" t="s">
        <v>147</v>
      </c>
    </row>
    <row r="127" spans="1:17" ht="30" x14ac:dyDescent="0.25">
      <c r="A127" s="18">
        <v>117</v>
      </c>
      <c r="B127" s="14">
        <v>599232</v>
      </c>
      <c r="C127" s="15" t="s">
        <v>863</v>
      </c>
      <c r="D127" s="15" t="s">
        <v>750</v>
      </c>
      <c r="E127" s="15" t="s">
        <v>85</v>
      </c>
      <c r="F127" s="15" t="s">
        <v>864</v>
      </c>
      <c r="G127" s="15" t="s">
        <v>190</v>
      </c>
      <c r="H127" s="16" t="s">
        <v>8</v>
      </c>
      <c r="I127" s="16" t="s">
        <v>18</v>
      </c>
      <c r="J127" s="15" t="s">
        <v>112</v>
      </c>
      <c r="K127" s="16"/>
      <c r="L127" s="16"/>
      <c r="M127" s="16" t="s">
        <v>667</v>
      </c>
      <c r="N127" s="16"/>
      <c r="O127" s="16"/>
      <c r="P127" s="16"/>
      <c r="Q127" s="16" t="s">
        <v>147</v>
      </c>
    </row>
    <row r="128" spans="1:17" x14ac:dyDescent="0.25">
      <c r="A128" s="18">
        <v>118</v>
      </c>
      <c r="B128" s="14">
        <v>599233</v>
      </c>
      <c r="C128" s="15" t="s">
        <v>865</v>
      </c>
      <c r="D128" s="15" t="s">
        <v>741</v>
      </c>
      <c r="E128" s="15" t="s">
        <v>85</v>
      </c>
      <c r="F128" s="15" t="s">
        <v>866</v>
      </c>
      <c r="G128" s="15" t="s">
        <v>867</v>
      </c>
      <c r="H128" s="16" t="s">
        <v>8</v>
      </c>
      <c r="I128" s="16" t="s">
        <v>18</v>
      </c>
      <c r="J128" s="15" t="s">
        <v>140</v>
      </c>
      <c r="K128" s="16"/>
      <c r="L128" s="16"/>
      <c r="M128" s="16" t="s">
        <v>154</v>
      </c>
      <c r="N128" s="16"/>
      <c r="O128" s="16"/>
      <c r="P128" s="16"/>
      <c r="Q128" s="16" t="s">
        <v>155</v>
      </c>
    </row>
    <row r="129" spans="1:17" ht="30" x14ac:dyDescent="0.25">
      <c r="A129" s="18">
        <v>119</v>
      </c>
      <c r="B129" s="14">
        <v>599234</v>
      </c>
      <c r="C129" s="15" t="s">
        <v>868</v>
      </c>
      <c r="D129" s="15" t="s">
        <v>869</v>
      </c>
      <c r="E129" s="15" t="s">
        <v>85</v>
      </c>
      <c r="F129" s="15" t="s">
        <v>870</v>
      </c>
      <c r="G129" s="15" t="s">
        <v>111</v>
      </c>
      <c r="H129" s="16" t="s">
        <v>8</v>
      </c>
      <c r="I129" s="16" t="s">
        <v>18</v>
      </c>
      <c r="J129" s="15" t="s">
        <v>127</v>
      </c>
      <c r="K129" s="16"/>
      <c r="L129" s="16"/>
      <c r="M129" s="16" t="s">
        <v>132</v>
      </c>
      <c r="N129" s="16"/>
      <c r="O129" s="16"/>
      <c r="P129" s="16"/>
      <c r="Q129" s="16" t="s">
        <v>149</v>
      </c>
    </row>
    <row r="130" spans="1:17" ht="30" x14ac:dyDescent="0.25">
      <c r="A130" s="18">
        <v>120</v>
      </c>
      <c r="B130" s="14">
        <v>599235</v>
      </c>
      <c r="C130" s="15" t="s">
        <v>868</v>
      </c>
      <c r="D130" s="15" t="s">
        <v>869</v>
      </c>
      <c r="E130" s="15" t="s">
        <v>85</v>
      </c>
      <c r="F130" s="15" t="s">
        <v>871</v>
      </c>
      <c r="G130" s="15" t="s">
        <v>111</v>
      </c>
      <c r="H130" s="16" t="s">
        <v>8</v>
      </c>
      <c r="I130" s="16" t="s">
        <v>19</v>
      </c>
      <c r="J130" s="15" t="s">
        <v>127</v>
      </c>
      <c r="K130" s="16"/>
      <c r="L130" s="16"/>
      <c r="M130" s="16" t="s">
        <v>99</v>
      </c>
      <c r="N130" s="16"/>
      <c r="O130" s="16"/>
      <c r="P130" s="16"/>
      <c r="Q130" s="16" t="s">
        <v>149</v>
      </c>
    </row>
    <row r="131" spans="1:17" ht="30" x14ac:dyDescent="0.25">
      <c r="A131" s="18">
        <v>121</v>
      </c>
      <c r="B131" s="14">
        <v>599236</v>
      </c>
      <c r="C131" s="15" t="s">
        <v>872</v>
      </c>
      <c r="D131" s="15" t="s">
        <v>702</v>
      </c>
      <c r="E131" s="15" t="s">
        <v>85</v>
      </c>
      <c r="F131" s="15" t="s">
        <v>873</v>
      </c>
      <c r="G131" s="15" t="s">
        <v>111</v>
      </c>
      <c r="H131" s="16" t="s">
        <v>7</v>
      </c>
      <c r="I131" s="16" t="s">
        <v>19</v>
      </c>
      <c r="J131" s="15" t="s">
        <v>180</v>
      </c>
      <c r="K131" s="16"/>
      <c r="L131" s="16"/>
      <c r="M131" s="16"/>
      <c r="N131" s="16"/>
      <c r="O131" s="16" t="s">
        <v>108</v>
      </c>
      <c r="P131" s="16"/>
      <c r="Q131" s="16" t="s">
        <v>147</v>
      </c>
    </row>
    <row r="132" spans="1:17" ht="30" x14ac:dyDescent="0.25">
      <c r="A132" s="18">
        <v>122</v>
      </c>
      <c r="B132" s="14">
        <v>599237</v>
      </c>
      <c r="C132" s="15" t="s">
        <v>874</v>
      </c>
      <c r="D132" s="15" t="s">
        <v>875</v>
      </c>
      <c r="E132" s="15" t="s">
        <v>85</v>
      </c>
      <c r="F132" s="15" t="s">
        <v>876</v>
      </c>
      <c r="G132" s="15" t="s">
        <v>111</v>
      </c>
      <c r="H132" s="16" t="s">
        <v>8</v>
      </c>
      <c r="I132" s="16" t="s">
        <v>18</v>
      </c>
      <c r="J132" s="15" t="s">
        <v>180</v>
      </c>
      <c r="K132" s="16"/>
      <c r="L132" s="16"/>
      <c r="M132" s="16" t="s">
        <v>97</v>
      </c>
      <c r="N132" s="16"/>
      <c r="O132" s="16"/>
      <c r="P132" s="16"/>
      <c r="Q132" s="16" t="s">
        <v>146</v>
      </c>
    </row>
    <row r="133" spans="1:17" ht="30" x14ac:dyDescent="0.25">
      <c r="A133" s="18">
        <v>123</v>
      </c>
      <c r="B133" s="14">
        <v>599238</v>
      </c>
      <c r="C133" s="15" t="s">
        <v>874</v>
      </c>
      <c r="D133" s="15" t="s">
        <v>875</v>
      </c>
      <c r="E133" s="15" t="s">
        <v>85</v>
      </c>
      <c r="F133" s="15" t="s">
        <v>877</v>
      </c>
      <c r="G133" s="15" t="s">
        <v>111</v>
      </c>
      <c r="H133" s="16" t="s">
        <v>8</v>
      </c>
      <c r="I133" s="16" t="s">
        <v>18</v>
      </c>
      <c r="J133" s="15" t="s">
        <v>112</v>
      </c>
      <c r="K133" s="16"/>
      <c r="L133" s="16" t="s">
        <v>108</v>
      </c>
      <c r="M133" s="16"/>
      <c r="N133" s="16"/>
      <c r="O133" s="16"/>
      <c r="P133" s="16"/>
      <c r="Q133" s="16" t="s">
        <v>147</v>
      </c>
    </row>
    <row r="134" spans="1:17" ht="30" x14ac:dyDescent="0.25">
      <c r="A134" s="18">
        <v>124</v>
      </c>
      <c r="B134" s="14">
        <v>599239</v>
      </c>
      <c r="C134" s="15" t="s">
        <v>878</v>
      </c>
      <c r="D134" s="15" t="s">
        <v>681</v>
      </c>
      <c r="E134" s="15" t="s">
        <v>85</v>
      </c>
      <c r="F134" s="15" t="s">
        <v>879</v>
      </c>
      <c r="G134" s="15" t="s">
        <v>486</v>
      </c>
      <c r="H134" s="16" t="s">
        <v>8</v>
      </c>
      <c r="I134" s="16" t="s">
        <v>18</v>
      </c>
      <c r="J134" s="15" t="s">
        <v>566</v>
      </c>
      <c r="K134" s="16"/>
      <c r="L134" s="16"/>
      <c r="M134" s="16" t="s">
        <v>99</v>
      </c>
      <c r="N134" s="16"/>
      <c r="O134" s="16"/>
      <c r="P134" s="16"/>
      <c r="Q134" s="16" t="s">
        <v>160</v>
      </c>
    </row>
    <row r="135" spans="1:17" ht="30" x14ac:dyDescent="0.25">
      <c r="A135" s="18">
        <v>125</v>
      </c>
      <c r="B135" s="14">
        <v>599240</v>
      </c>
      <c r="C135" s="15" t="s">
        <v>880</v>
      </c>
      <c r="D135" s="15" t="s">
        <v>747</v>
      </c>
      <c r="E135" s="15" t="s">
        <v>85</v>
      </c>
      <c r="F135" s="15" t="s">
        <v>382</v>
      </c>
      <c r="G135" s="15" t="s">
        <v>111</v>
      </c>
      <c r="H135" s="16" t="s">
        <v>8</v>
      </c>
      <c r="I135" s="16" t="s">
        <v>18</v>
      </c>
      <c r="J135" s="15" t="s">
        <v>127</v>
      </c>
      <c r="K135" s="16" t="s">
        <v>290</v>
      </c>
      <c r="L135" s="16"/>
      <c r="M135" s="16"/>
      <c r="N135" s="16"/>
      <c r="O135" s="16"/>
      <c r="P135" s="16"/>
      <c r="Q135" s="16" t="s">
        <v>147</v>
      </c>
    </row>
    <row r="136" spans="1:17" ht="30" x14ac:dyDescent="0.25">
      <c r="A136" s="18">
        <v>126</v>
      </c>
      <c r="B136" s="14">
        <v>599241</v>
      </c>
      <c r="C136" s="15" t="s">
        <v>881</v>
      </c>
      <c r="D136" s="15" t="s">
        <v>747</v>
      </c>
      <c r="E136" s="15" t="s">
        <v>85</v>
      </c>
      <c r="F136" s="15" t="s">
        <v>882</v>
      </c>
      <c r="G136" s="15" t="s">
        <v>658</v>
      </c>
      <c r="H136" s="16" t="s">
        <v>8</v>
      </c>
      <c r="I136" s="16" t="s">
        <v>19</v>
      </c>
      <c r="J136" s="15" t="s">
        <v>114</v>
      </c>
      <c r="K136" s="16"/>
      <c r="L136" s="16"/>
      <c r="M136" s="16" t="s">
        <v>119</v>
      </c>
      <c r="N136" s="16"/>
      <c r="O136" s="16"/>
      <c r="P136" s="16"/>
      <c r="Q136" s="16" t="s">
        <v>185</v>
      </c>
    </row>
    <row r="137" spans="1:17" ht="30" x14ac:dyDescent="0.25">
      <c r="A137" s="18">
        <v>127</v>
      </c>
      <c r="B137" s="14">
        <v>599242</v>
      </c>
      <c r="C137" s="15" t="s">
        <v>883</v>
      </c>
      <c r="D137" s="15" t="s">
        <v>790</v>
      </c>
      <c r="E137" s="15" t="s">
        <v>85</v>
      </c>
      <c r="F137" s="15" t="s">
        <v>884</v>
      </c>
      <c r="G137" s="15" t="s">
        <v>111</v>
      </c>
      <c r="H137" s="16" t="s">
        <v>8</v>
      </c>
      <c r="I137" s="16" t="s">
        <v>18</v>
      </c>
      <c r="J137" s="15" t="s">
        <v>117</v>
      </c>
      <c r="K137" s="16"/>
      <c r="L137" s="16"/>
      <c r="M137" s="16" t="s">
        <v>118</v>
      </c>
      <c r="N137" s="16"/>
      <c r="O137" s="16"/>
      <c r="P137" s="16"/>
      <c r="Q137" s="16" t="s">
        <v>149</v>
      </c>
    </row>
    <row r="138" spans="1:17" ht="30" x14ac:dyDescent="0.25">
      <c r="A138" s="18">
        <v>128</v>
      </c>
      <c r="B138" s="14">
        <v>599243</v>
      </c>
      <c r="C138" s="15" t="s">
        <v>883</v>
      </c>
      <c r="D138" s="15" t="s">
        <v>790</v>
      </c>
      <c r="E138" s="15" t="s">
        <v>85</v>
      </c>
      <c r="F138" s="15" t="s">
        <v>830</v>
      </c>
      <c r="G138" s="15" t="s">
        <v>111</v>
      </c>
      <c r="H138" s="16" t="s">
        <v>8</v>
      </c>
      <c r="I138" s="16" t="s">
        <v>18</v>
      </c>
      <c r="J138" s="15" t="s">
        <v>117</v>
      </c>
      <c r="K138" s="16"/>
      <c r="L138" s="16" t="s">
        <v>108</v>
      </c>
      <c r="M138" s="16"/>
      <c r="N138" s="16"/>
      <c r="O138" s="16"/>
      <c r="P138" s="16"/>
      <c r="Q138" s="16" t="s">
        <v>147</v>
      </c>
    </row>
    <row r="139" spans="1:17" ht="30" x14ac:dyDescent="0.25">
      <c r="A139" s="18">
        <v>129</v>
      </c>
      <c r="B139" s="14">
        <v>599244</v>
      </c>
      <c r="C139" s="15" t="s">
        <v>883</v>
      </c>
      <c r="D139" s="15" t="s">
        <v>790</v>
      </c>
      <c r="E139" s="15" t="s">
        <v>85</v>
      </c>
      <c r="F139" s="15" t="s">
        <v>885</v>
      </c>
      <c r="G139" s="15" t="s">
        <v>111</v>
      </c>
      <c r="H139" s="16" t="s">
        <v>8</v>
      </c>
      <c r="I139" s="16" t="s">
        <v>18</v>
      </c>
      <c r="J139" s="15" t="s">
        <v>112</v>
      </c>
      <c r="K139" s="16"/>
      <c r="L139" s="16"/>
      <c r="M139" s="16" t="s">
        <v>119</v>
      </c>
      <c r="N139" s="16"/>
      <c r="O139" s="16"/>
      <c r="P139" s="16"/>
      <c r="Q139" s="16" t="s">
        <v>147</v>
      </c>
    </row>
    <row r="140" spans="1:17" ht="30" x14ac:dyDescent="0.25">
      <c r="A140" s="18">
        <v>130</v>
      </c>
      <c r="B140" s="14">
        <v>599245</v>
      </c>
      <c r="C140" s="15" t="s">
        <v>886</v>
      </c>
      <c r="D140" s="15" t="s">
        <v>887</v>
      </c>
      <c r="E140" s="15" t="s">
        <v>85</v>
      </c>
      <c r="F140" s="15" t="s">
        <v>830</v>
      </c>
      <c r="G140" s="15" t="s">
        <v>111</v>
      </c>
      <c r="H140" s="16" t="s">
        <v>8</v>
      </c>
      <c r="I140" s="16" t="s">
        <v>18</v>
      </c>
      <c r="J140" s="15" t="s">
        <v>378</v>
      </c>
      <c r="K140" s="16"/>
      <c r="L140" s="16"/>
      <c r="M140" s="16" t="s">
        <v>119</v>
      </c>
      <c r="N140" s="16"/>
      <c r="O140" s="16"/>
      <c r="P140" s="16"/>
      <c r="Q140" s="16" t="s">
        <v>185</v>
      </c>
    </row>
    <row r="141" spans="1:17" ht="30" x14ac:dyDescent="0.25">
      <c r="A141" s="18">
        <v>131</v>
      </c>
      <c r="B141" s="14">
        <v>599246</v>
      </c>
      <c r="C141" s="15" t="s">
        <v>888</v>
      </c>
      <c r="D141" s="15" t="s">
        <v>712</v>
      </c>
      <c r="E141" s="15" t="s">
        <v>85</v>
      </c>
      <c r="F141" s="15" t="s">
        <v>889</v>
      </c>
      <c r="G141" s="15" t="s">
        <v>111</v>
      </c>
      <c r="H141" s="16" t="s">
        <v>8</v>
      </c>
      <c r="I141" s="16" t="s">
        <v>18</v>
      </c>
      <c r="J141" s="15" t="s">
        <v>140</v>
      </c>
      <c r="K141" s="16"/>
      <c r="L141" s="16"/>
      <c r="M141" s="16" t="s">
        <v>99</v>
      </c>
      <c r="N141" s="16"/>
      <c r="O141" s="16"/>
      <c r="P141" s="16"/>
      <c r="Q141" s="16" t="s">
        <v>149</v>
      </c>
    </row>
    <row r="142" spans="1:17" ht="30" x14ac:dyDescent="0.25">
      <c r="A142" s="18">
        <v>132</v>
      </c>
      <c r="B142" s="14">
        <v>599247</v>
      </c>
      <c r="C142" s="15" t="s">
        <v>888</v>
      </c>
      <c r="D142" s="15" t="s">
        <v>712</v>
      </c>
      <c r="E142" s="15" t="s">
        <v>85</v>
      </c>
      <c r="F142" s="15" t="s">
        <v>890</v>
      </c>
      <c r="G142" s="15" t="s">
        <v>190</v>
      </c>
      <c r="H142" s="16" t="s">
        <v>8</v>
      </c>
      <c r="I142" s="16" t="s">
        <v>18</v>
      </c>
      <c r="J142" s="15" t="s">
        <v>323</v>
      </c>
      <c r="K142" s="16"/>
      <c r="L142" s="16"/>
      <c r="M142" s="16" t="s">
        <v>317</v>
      </c>
      <c r="N142" s="16"/>
      <c r="O142" s="16"/>
      <c r="P142" s="16"/>
      <c r="Q142" s="16" t="s">
        <v>160</v>
      </c>
    </row>
    <row r="143" spans="1:17" ht="30" x14ac:dyDescent="0.25">
      <c r="A143" s="18">
        <v>133</v>
      </c>
      <c r="B143" s="14">
        <v>599248</v>
      </c>
      <c r="C143" s="15" t="s">
        <v>888</v>
      </c>
      <c r="D143" s="15" t="s">
        <v>712</v>
      </c>
      <c r="E143" s="15" t="s">
        <v>85</v>
      </c>
      <c r="F143" s="15" t="s">
        <v>225</v>
      </c>
      <c r="G143" s="15" t="s">
        <v>190</v>
      </c>
      <c r="H143" s="16" t="s">
        <v>8</v>
      </c>
      <c r="I143" s="16" t="s">
        <v>19</v>
      </c>
      <c r="J143" s="15" t="s">
        <v>257</v>
      </c>
      <c r="K143" s="16"/>
      <c r="L143" s="16"/>
      <c r="M143" s="16" t="s">
        <v>105</v>
      </c>
      <c r="N143" s="16"/>
      <c r="O143" s="16"/>
      <c r="P143" s="16"/>
      <c r="Q143" s="16" t="s">
        <v>160</v>
      </c>
    </row>
    <row r="144" spans="1:17" ht="30" x14ac:dyDescent="0.25">
      <c r="A144" s="18">
        <v>134</v>
      </c>
      <c r="B144" s="14">
        <v>599249</v>
      </c>
      <c r="C144" s="15" t="s">
        <v>888</v>
      </c>
      <c r="D144" s="15" t="s">
        <v>712</v>
      </c>
      <c r="E144" s="15" t="s">
        <v>85</v>
      </c>
      <c r="F144" s="15" t="s">
        <v>891</v>
      </c>
      <c r="G144" s="15" t="s">
        <v>190</v>
      </c>
      <c r="H144" s="16" t="s">
        <v>8</v>
      </c>
      <c r="I144" s="16" t="s">
        <v>19</v>
      </c>
      <c r="J144" s="15" t="s">
        <v>257</v>
      </c>
      <c r="K144" s="16"/>
      <c r="L144" s="16"/>
      <c r="M144" s="16" t="s">
        <v>99</v>
      </c>
      <c r="N144" s="16"/>
      <c r="O144" s="16"/>
      <c r="P144" s="16"/>
      <c r="Q144" s="16" t="s">
        <v>149</v>
      </c>
    </row>
    <row r="145" spans="1:17" ht="30" x14ac:dyDescent="0.25">
      <c r="A145" s="18">
        <v>135</v>
      </c>
      <c r="B145" s="14">
        <v>599250</v>
      </c>
      <c r="C145" s="15" t="s">
        <v>844</v>
      </c>
      <c r="D145" s="15" t="s">
        <v>747</v>
      </c>
      <c r="E145" s="15" t="s">
        <v>85</v>
      </c>
      <c r="F145" s="15" t="s">
        <v>892</v>
      </c>
      <c r="G145" s="15" t="s">
        <v>111</v>
      </c>
      <c r="H145" s="16" t="s">
        <v>8</v>
      </c>
      <c r="I145" s="16" t="s">
        <v>19</v>
      </c>
      <c r="J145" s="15" t="s">
        <v>117</v>
      </c>
      <c r="K145" s="16" t="s">
        <v>264</v>
      </c>
      <c r="L145" s="16"/>
      <c r="M145" s="16"/>
      <c r="N145" s="16"/>
      <c r="O145" s="16"/>
      <c r="P145" s="16"/>
      <c r="Q145" s="16" t="s">
        <v>147</v>
      </c>
    </row>
    <row r="146" spans="1:17" ht="30" x14ac:dyDescent="0.25">
      <c r="A146" s="18">
        <v>136</v>
      </c>
      <c r="B146" s="14">
        <v>599251</v>
      </c>
      <c r="C146" s="15" t="s">
        <v>844</v>
      </c>
      <c r="D146" s="15" t="s">
        <v>747</v>
      </c>
      <c r="E146" s="15" t="s">
        <v>85</v>
      </c>
      <c r="F146" s="15" t="s">
        <v>893</v>
      </c>
      <c r="G146" s="15" t="s">
        <v>111</v>
      </c>
      <c r="H146" s="16" t="s">
        <v>8</v>
      </c>
      <c r="I146" s="16" t="s">
        <v>19</v>
      </c>
      <c r="J146" s="15" t="s">
        <v>145</v>
      </c>
      <c r="K146" s="16" t="s">
        <v>264</v>
      </c>
      <c r="L146" s="16"/>
      <c r="M146" s="16"/>
      <c r="N146" s="16"/>
      <c r="O146" s="16"/>
      <c r="P146" s="16"/>
      <c r="Q146" s="16" t="s">
        <v>147</v>
      </c>
    </row>
    <row r="147" spans="1:17" ht="30" x14ac:dyDescent="0.25">
      <c r="A147" s="18">
        <v>137</v>
      </c>
      <c r="B147" s="14">
        <v>599252</v>
      </c>
      <c r="C147" s="15" t="s">
        <v>844</v>
      </c>
      <c r="D147" s="15" t="s">
        <v>747</v>
      </c>
      <c r="E147" s="15" t="s">
        <v>85</v>
      </c>
      <c r="F147" s="15" t="s">
        <v>894</v>
      </c>
      <c r="G147" s="15" t="s">
        <v>111</v>
      </c>
      <c r="H147" s="16" t="s">
        <v>8</v>
      </c>
      <c r="I147" s="16" t="s">
        <v>19</v>
      </c>
      <c r="J147" s="15" t="s">
        <v>145</v>
      </c>
      <c r="K147" s="16" t="s">
        <v>222</v>
      </c>
      <c r="L147" s="16"/>
      <c r="M147" s="16"/>
      <c r="N147" s="16"/>
      <c r="O147" s="16"/>
      <c r="P147" s="16"/>
      <c r="Q147" s="16" t="s">
        <v>147</v>
      </c>
    </row>
    <row r="148" spans="1:17" ht="30" x14ac:dyDescent="0.25">
      <c r="A148" s="18">
        <v>138</v>
      </c>
      <c r="B148" s="14">
        <v>599253</v>
      </c>
      <c r="C148" s="15" t="s">
        <v>895</v>
      </c>
      <c r="D148" s="15" t="s">
        <v>685</v>
      </c>
      <c r="E148" s="15" t="s">
        <v>85</v>
      </c>
      <c r="F148" s="15" t="s">
        <v>659</v>
      </c>
      <c r="G148" s="15" t="s">
        <v>111</v>
      </c>
      <c r="H148" s="16" t="s">
        <v>8</v>
      </c>
      <c r="I148" s="16" t="s">
        <v>18</v>
      </c>
      <c r="J148" s="15" t="s">
        <v>117</v>
      </c>
      <c r="K148" s="16"/>
      <c r="L148" s="16"/>
      <c r="M148" s="16" t="s">
        <v>99</v>
      </c>
      <c r="N148" s="16"/>
      <c r="O148" s="16"/>
      <c r="P148" s="16"/>
      <c r="Q148" s="16" t="s">
        <v>146</v>
      </c>
    </row>
    <row r="149" spans="1:17" ht="30" x14ac:dyDescent="0.25">
      <c r="A149" s="18">
        <v>139</v>
      </c>
      <c r="B149" s="14">
        <v>599254</v>
      </c>
      <c r="C149" s="15" t="s">
        <v>895</v>
      </c>
      <c r="D149" s="15" t="s">
        <v>685</v>
      </c>
      <c r="E149" s="15" t="s">
        <v>85</v>
      </c>
      <c r="F149" s="15" t="s">
        <v>212</v>
      </c>
      <c r="G149" s="15" t="s">
        <v>111</v>
      </c>
      <c r="H149" s="16" t="s">
        <v>8</v>
      </c>
      <c r="I149" s="16" t="s">
        <v>18</v>
      </c>
      <c r="J149" s="15" t="s">
        <v>127</v>
      </c>
      <c r="K149" s="16"/>
      <c r="L149" s="16"/>
      <c r="M149" s="16" t="s">
        <v>132</v>
      </c>
      <c r="N149" s="16"/>
      <c r="O149" s="16"/>
      <c r="P149" s="16"/>
      <c r="Q149" s="16" t="s">
        <v>146</v>
      </c>
    </row>
    <row r="150" spans="1:17" ht="30" x14ac:dyDescent="0.25">
      <c r="A150" s="18">
        <v>140</v>
      </c>
      <c r="B150" s="14">
        <v>599255</v>
      </c>
      <c r="C150" s="15" t="s">
        <v>895</v>
      </c>
      <c r="D150" s="15" t="s">
        <v>685</v>
      </c>
      <c r="E150" s="15" t="s">
        <v>85</v>
      </c>
      <c r="F150" s="15" t="s">
        <v>896</v>
      </c>
      <c r="G150" s="15" t="s">
        <v>111</v>
      </c>
      <c r="H150" s="16" t="s">
        <v>7</v>
      </c>
      <c r="I150" s="16" t="s">
        <v>19</v>
      </c>
      <c r="J150" s="15" t="s">
        <v>191</v>
      </c>
      <c r="K150" s="16"/>
      <c r="L150" s="16"/>
      <c r="M150" s="16"/>
      <c r="N150" s="16"/>
      <c r="O150" s="16"/>
      <c r="P150" s="16" t="s">
        <v>317</v>
      </c>
      <c r="Q150" s="16" t="s">
        <v>160</v>
      </c>
    </row>
    <row r="151" spans="1:17" ht="30" x14ac:dyDescent="0.25">
      <c r="A151" s="18">
        <v>141</v>
      </c>
      <c r="B151" s="14">
        <v>599256</v>
      </c>
      <c r="C151" s="15" t="s">
        <v>895</v>
      </c>
      <c r="D151" s="15" t="s">
        <v>685</v>
      </c>
      <c r="E151" s="15" t="s">
        <v>85</v>
      </c>
      <c r="F151" s="15" t="s">
        <v>104</v>
      </c>
      <c r="G151" s="15" t="s">
        <v>111</v>
      </c>
      <c r="H151" s="16" t="s">
        <v>8</v>
      </c>
      <c r="I151" s="16" t="s">
        <v>18</v>
      </c>
      <c r="J151" s="15" t="s">
        <v>257</v>
      </c>
      <c r="K151" s="16"/>
      <c r="L151" s="16" t="s">
        <v>108</v>
      </c>
      <c r="M151" s="16"/>
      <c r="N151" s="16"/>
      <c r="O151" s="16"/>
      <c r="P151" s="16"/>
      <c r="Q151" s="16" t="s">
        <v>147</v>
      </c>
    </row>
    <row r="152" spans="1:17" ht="30" x14ac:dyDescent="0.25">
      <c r="A152" s="18">
        <v>142</v>
      </c>
      <c r="B152" s="14">
        <v>599257</v>
      </c>
      <c r="C152" s="15" t="s">
        <v>895</v>
      </c>
      <c r="D152" s="15" t="s">
        <v>685</v>
      </c>
      <c r="E152" s="15" t="s">
        <v>85</v>
      </c>
      <c r="F152" s="15" t="s">
        <v>897</v>
      </c>
      <c r="G152" s="15" t="s">
        <v>111</v>
      </c>
      <c r="H152" s="16" t="s">
        <v>7</v>
      </c>
      <c r="I152" s="16" t="s">
        <v>19</v>
      </c>
      <c r="J152" s="15" t="s">
        <v>549</v>
      </c>
      <c r="K152" s="16"/>
      <c r="L152" s="16"/>
      <c r="M152" s="16"/>
      <c r="N152" s="16" t="s">
        <v>264</v>
      </c>
      <c r="O152" s="16"/>
      <c r="P152" s="16"/>
      <c r="Q152" s="16" t="s">
        <v>147</v>
      </c>
    </row>
    <row r="153" spans="1:17" ht="30" x14ac:dyDescent="0.25">
      <c r="A153" s="18">
        <v>143</v>
      </c>
      <c r="B153" s="14">
        <v>599258</v>
      </c>
      <c r="C153" s="15" t="s">
        <v>895</v>
      </c>
      <c r="D153" s="15" t="s">
        <v>685</v>
      </c>
      <c r="E153" s="15" t="s">
        <v>85</v>
      </c>
      <c r="F153" s="15" t="s">
        <v>162</v>
      </c>
      <c r="G153" s="15" t="s">
        <v>111</v>
      </c>
      <c r="H153" s="16" t="s">
        <v>7</v>
      </c>
      <c r="I153" s="16" t="s">
        <v>18</v>
      </c>
      <c r="J153" s="15" t="s">
        <v>180</v>
      </c>
      <c r="K153" s="16"/>
      <c r="L153" s="16"/>
      <c r="M153" s="16"/>
      <c r="N153" s="16" t="s">
        <v>264</v>
      </c>
      <c r="O153" s="16"/>
      <c r="P153" s="16"/>
      <c r="Q153" s="16" t="s">
        <v>147</v>
      </c>
    </row>
    <row r="154" spans="1:17" ht="30" x14ac:dyDescent="0.25">
      <c r="A154" s="18">
        <v>144</v>
      </c>
      <c r="B154" s="14">
        <v>599259</v>
      </c>
      <c r="C154" s="15" t="s">
        <v>895</v>
      </c>
      <c r="D154" s="15" t="s">
        <v>685</v>
      </c>
      <c r="E154" s="15" t="s">
        <v>85</v>
      </c>
      <c r="F154" s="15" t="s">
        <v>898</v>
      </c>
      <c r="G154" s="15" t="s">
        <v>111</v>
      </c>
      <c r="H154" s="16" t="s">
        <v>7</v>
      </c>
      <c r="I154" s="16" t="s">
        <v>18</v>
      </c>
      <c r="J154" s="15" t="s">
        <v>127</v>
      </c>
      <c r="K154" s="16"/>
      <c r="L154" s="16"/>
      <c r="M154" s="16"/>
      <c r="N154" s="16"/>
      <c r="O154" s="16" t="s">
        <v>108</v>
      </c>
      <c r="P154" s="16"/>
      <c r="Q154" s="16" t="s">
        <v>147</v>
      </c>
    </row>
    <row r="155" spans="1:17" ht="30" x14ac:dyDescent="0.25">
      <c r="A155" s="18">
        <v>145</v>
      </c>
      <c r="B155" s="14">
        <v>599260</v>
      </c>
      <c r="C155" s="15" t="s">
        <v>862</v>
      </c>
      <c r="D155" s="15" t="s">
        <v>681</v>
      </c>
      <c r="E155" s="15" t="s">
        <v>85</v>
      </c>
      <c r="F155" s="15" t="s">
        <v>899</v>
      </c>
      <c r="G155" s="15" t="s">
        <v>507</v>
      </c>
      <c r="H155" s="16" t="s">
        <v>8</v>
      </c>
      <c r="I155" s="16" t="s">
        <v>19</v>
      </c>
      <c r="J155" s="15" t="s">
        <v>257</v>
      </c>
      <c r="K155" s="16"/>
      <c r="L155" s="16"/>
      <c r="M155" s="16" t="s">
        <v>118</v>
      </c>
      <c r="N155" s="16"/>
      <c r="O155" s="16"/>
      <c r="P155" s="16"/>
      <c r="Q155" s="16" t="s">
        <v>155</v>
      </c>
    </row>
    <row r="156" spans="1:17" ht="30" x14ac:dyDescent="0.25">
      <c r="A156" s="18">
        <v>146</v>
      </c>
      <c r="B156" s="14">
        <v>599261</v>
      </c>
      <c r="C156" s="15" t="s">
        <v>900</v>
      </c>
      <c r="D156" s="15" t="s">
        <v>750</v>
      </c>
      <c r="E156" s="15" t="s">
        <v>85</v>
      </c>
      <c r="F156" s="15" t="s">
        <v>901</v>
      </c>
      <c r="G156" s="15" t="s">
        <v>507</v>
      </c>
      <c r="H156" s="16" t="s">
        <v>8</v>
      </c>
      <c r="I156" s="16" t="s">
        <v>18</v>
      </c>
      <c r="J156" s="15" t="s">
        <v>238</v>
      </c>
      <c r="K156" s="16"/>
      <c r="L156" s="16"/>
      <c r="M156" s="16" t="s">
        <v>118</v>
      </c>
      <c r="N156" s="16"/>
      <c r="O156" s="16"/>
      <c r="P156" s="16"/>
      <c r="Q156" s="16" t="s">
        <v>155</v>
      </c>
    </row>
    <row r="157" spans="1:17" ht="30" x14ac:dyDescent="0.25">
      <c r="A157" s="18">
        <v>147</v>
      </c>
      <c r="B157" s="14">
        <v>599262</v>
      </c>
      <c r="C157" s="15" t="s">
        <v>902</v>
      </c>
      <c r="D157" s="15" t="s">
        <v>747</v>
      </c>
      <c r="E157" s="15" t="s">
        <v>85</v>
      </c>
      <c r="F157" s="15" t="s">
        <v>126</v>
      </c>
      <c r="G157" s="15" t="s">
        <v>111</v>
      </c>
      <c r="H157" s="16" t="s">
        <v>8</v>
      </c>
      <c r="I157" s="16" t="s">
        <v>19</v>
      </c>
      <c r="J157" s="15" t="s">
        <v>180</v>
      </c>
      <c r="K157" s="16"/>
      <c r="L157" s="16"/>
      <c r="M157" s="16" t="s">
        <v>105</v>
      </c>
      <c r="N157" s="16"/>
      <c r="O157" s="16"/>
      <c r="P157" s="16"/>
      <c r="Q157" s="16" t="s">
        <v>160</v>
      </c>
    </row>
    <row r="158" spans="1:17" ht="30" x14ac:dyDescent="0.25">
      <c r="A158" s="18">
        <v>148</v>
      </c>
      <c r="B158" s="14">
        <v>599263</v>
      </c>
      <c r="C158" s="15" t="s">
        <v>902</v>
      </c>
      <c r="D158" s="15" t="s">
        <v>747</v>
      </c>
      <c r="E158" s="15" t="s">
        <v>85</v>
      </c>
      <c r="F158" s="15" t="s">
        <v>140</v>
      </c>
      <c r="G158" s="15" t="s">
        <v>111</v>
      </c>
      <c r="H158" s="16" t="s">
        <v>8</v>
      </c>
      <c r="I158" s="16" t="s">
        <v>18</v>
      </c>
      <c r="J158" s="15" t="s">
        <v>140</v>
      </c>
      <c r="K158" s="16"/>
      <c r="L158" s="16"/>
      <c r="M158" s="16" t="s">
        <v>105</v>
      </c>
      <c r="N158" s="16"/>
      <c r="O158" s="16"/>
      <c r="P158" s="16"/>
      <c r="Q158" s="16" t="s">
        <v>160</v>
      </c>
    </row>
    <row r="159" spans="1:17" ht="30" x14ac:dyDescent="0.25">
      <c r="A159" s="18">
        <v>149</v>
      </c>
      <c r="B159" s="14">
        <v>599264</v>
      </c>
      <c r="C159" s="15" t="s">
        <v>902</v>
      </c>
      <c r="D159" s="15" t="s">
        <v>747</v>
      </c>
      <c r="E159" s="15" t="s">
        <v>85</v>
      </c>
      <c r="F159" s="15" t="s">
        <v>215</v>
      </c>
      <c r="G159" s="15" t="s">
        <v>111</v>
      </c>
      <c r="H159" s="16" t="s">
        <v>8</v>
      </c>
      <c r="I159" s="16" t="s">
        <v>18</v>
      </c>
      <c r="J159" s="15" t="s">
        <v>140</v>
      </c>
      <c r="K159" s="16"/>
      <c r="L159" s="16"/>
      <c r="M159" s="16" t="s">
        <v>99</v>
      </c>
      <c r="N159" s="16"/>
      <c r="O159" s="16"/>
      <c r="P159" s="16"/>
      <c r="Q159" s="16" t="s">
        <v>160</v>
      </c>
    </row>
    <row r="160" spans="1:17" ht="30" x14ac:dyDescent="0.25">
      <c r="A160" s="18">
        <v>150</v>
      </c>
      <c r="B160" s="14">
        <v>599265</v>
      </c>
      <c r="C160" s="15" t="s">
        <v>903</v>
      </c>
      <c r="D160" s="15" t="s">
        <v>904</v>
      </c>
      <c r="E160" s="15" t="s">
        <v>85</v>
      </c>
      <c r="F160" s="15" t="s">
        <v>905</v>
      </c>
      <c r="G160" s="15" t="s">
        <v>111</v>
      </c>
      <c r="H160" s="16" t="s">
        <v>8</v>
      </c>
      <c r="I160" s="16" t="s">
        <v>18</v>
      </c>
      <c r="J160" s="70" t="s">
        <v>906</v>
      </c>
      <c r="K160" s="16"/>
      <c r="L160" s="16" t="s">
        <v>108</v>
      </c>
      <c r="M160" s="16"/>
      <c r="N160" s="16"/>
      <c r="O160" s="16"/>
      <c r="P160" s="16"/>
      <c r="Q160" s="16" t="s">
        <v>160</v>
      </c>
    </row>
    <row r="161" spans="1:17" ht="30" x14ac:dyDescent="0.25">
      <c r="A161" s="18">
        <v>151</v>
      </c>
      <c r="B161" s="14">
        <v>599266</v>
      </c>
      <c r="C161" s="15" t="s">
        <v>907</v>
      </c>
      <c r="D161" s="15" t="s">
        <v>908</v>
      </c>
      <c r="E161" s="15" t="s">
        <v>85</v>
      </c>
      <c r="F161" s="15" t="s">
        <v>909</v>
      </c>
      <c r="G161" s="15" t="s">
        <v>111</v>
      </c>
      <c r="H161" s="16" t="s">
        <v>8</v>
      </c>
      <c r="I161" s="16" t="s">
        <v>19</v>
      </c>
      <c r="J161" s="15" t="s">
        <v>140</v>
      </c>
      <c r="K161" s="16"/>
      <c r="L161" s="16"/>
      <c r="M161" s="16" t="s">
        <v>317</v>
      </c>
      <c r="N161" s="16"/>
      <c r="O161" s="16"/>
      <c r="P161" s="16"/>
      <c r="Q161" s="16" t="s">
        <v>160</v>
      </c>
    </row>
    <row r="1048201" spans="1:10" s="1" customFormat="1" x14ac:dyDescent="0.25">
      <c r="A1048201"/>
      <c r="C1048201" s="10"/>
      <c r="D1048201" s="11"/>
      <c r="E1048201" s="12"/>
      <c r="F1048201"/>
      <c r="G1048201"/>
      <c r="H1048201" s="13"/>
      <c r="J1048201" s="2"/>
    </row>
  </sheetData>
  <mergeCells count="19">
    <mergeCell ref="M7:P7"/>
    <mergeCell ref="A8:Q8"/>
    <mergeCell ref="A9:A10"/>
    <mergeCell ref="B9:B10"/>
    <mergeCell ref="C9:E9"/>
    <mergeCell ref="F9:J9"/>
    <mergeCell ref="K9:M9"/>
    <mergeCell ref="N9:P9"/>
    <mergeCell ref="Q9:Q10"/>
    <mergeCell ref="B1:Q1"/>
    <mergeCell ref="B2:Q2"/>
    <mergeCell ref="D4:E4"/>
    <mergeCell ref="F4:F5"/>
    <mergeCell ref="G4:G5"/>
    <mergeCell ref="J4:J5"/>
    <mergeCell ref="K4:K5"/>
    <mergeCell ref="L4:M4"/>
    <mergeCell ref="O4:P4"/>
    <mergeCell ref="D5:D6"/>
  </mergeCells>
  <printOptions horizontalCentered="1" verticalCentered="1"/>
  <pageMargins left="0.23622047244094491" right="0.23622047244094491" top="0.27559055118110237" bottom="0.31496062992125984" header="0.31496062992125984" footer="0.31496062992125984"/>
  <pageSetup scale="70" orientation="landscape" horizontalDpi="0" verticalDpi="0" r:id="rId1"/>
  <headerFooter>
    <oddFooter>&amp;L&amp;"-,Negrita"&amp;12RESPONSABLE MÓDULO DE VACUNACIÓN: &amp;"-,Normal"Napoleón Jiménez Trejo&amp;C&amp;"-,Negrita"&amp;12PERSONAL DE APOYO: &amp;"-,Normal"Eulalio López Montes/Hugo César Rojo Flores&amp;R&amp;"-,Negrita"DOSIS DESP.:&amp;"-,Normal"0 
&amp;"-,Negrita"RECIBOS CANC.:&amp;"-,Normal"0</oddFooter>
  </headerFooter>
  <rowBreaks count="7" manualBreakCount="7">
    <brk id="30" max="16" man="1"/>
    <brk id="50" max="16" man="1"/>
    <brk id="70" max="16" man="1"/>
    <brk id="90" max="16" man="1"/>
    <brk id="110" max="16" man="1"/>
    <brk id="130" max="16" man="1"/>
    <brk id="150" max="16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FD609-E937-4C86-8F7E-ED4DA739B109}">
  <dimension ref="A3:F23"/>
  <sheetViews>
    <sheetView workbookViewId="0"/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3" spans="1:6" ht="18.75" x14ac:dyDescent="0.3">
      <c r="A3" s="139" t="s">
        <v>25</v>
      </c>
      <c r="B3" s="139"/>
      <c r="C3" s="139"/>
      <c r="D3" s="139"/>
      <c r="E3" s="139"/>
      <c r="F3" s="139"/>
    </row>
    <row r="4" spans="1:6" ht="18.75" x14ac:dyDescent="0.3">
      <c r="A4" s="145" t="s">
        <v>36</v>
      </c>
      <c r="B4" s="145"/>
      <c r="C4" s="145"/>
      <c r="D4" s="145"/>
      <c r="E4" s="145"/>
      <c r="F4" s="145"/>
    </row>
    <row r="5" spans="1:6" ht="17.25" x14ac:dyDescent="0.3">
      <c r="A5" s="146" t="s">
        <v>2406</v>
      </c>
      <c r="B5" s="146"/>
      <c r="C5" s="146"/>
      <c r="D5" s="146"/>
      <c r="E5" s="146"/>
      <c r="F5" s="146"/>
    </row>
    <row r="7" spans="1:6" ht="34.5" customHeight="1" x14ac:dyDescent="0.25">
      <c r="A7" s="147" t="s">
        <v>2407</v>
      </c>
      <c r="B7" s="148"/>
      <c r="C7" s="148"/>
      <c r="D7" s="148"/>
      <c r="E7" s="148"/>
      <c r="F7" s="148"/>
    </row>
    <row r="9" spans="1:6" ht="15.75" x14ac:dyDescent="0.25">
      <c r="A9" s="149" t="s">
        <v>2429</v>
      </c>
      <c r="B9" s="149"/>
      <c r="C9" s="149"/>
      <c r="D9" s="149"/>
      <c r="E9" s="149"/>
      <c r="F9" s="149"/>
    </row>
    <row r="10" spans="1:6" ht="36.75" customHeight="1" x14ac:dyDescent="0.25">
      <c r="A10" s="144" t="s">
        <v>2430</v>
      </c>
      <c r="B10" s="144"/>
      <c r="C10" s="144"/>
      <c r="D10" s="144"/>
      <c r="E10" s="144"/>
      <c r="F10" s="144"/>
    </row>
    <row r="12" spans="1:6" ht="30" x14ac:dyDescent="0.25">
      <c r="A12" s="24" t="s">
        <v>26</v>
      </c>
      <c r="B12" s="24" t="s">
        <v>27</v>
      </c>
      <c r="C12" s="25" t="s">
        <v>28</v>
      </c>
      <c r="D12" s="23">
        <f>SUM(D13:D14)</f>
        <v>209</v>
      </c>
      <c r="E12" s="25" t="s">
        <v>29</v>
      </c>
      <c r="F12" s="23">
        <f>SUM(F13:F14)</f>
        <v>21</v>
      </c>
    </row>
    <row r="13" spans="1:6" ht="15" customHeight="1" x14ac:dyDescent="0.25">
      <c r="A13" s="140">
        <v>73</v>
      </c>
      <c r="B13" s="142">
        <f>SUM(D12+F12+F15)</f>
        <v>230</v>
      </c>
      <c r="C13" s="26" t="s">
        <v>30</v>
      </c>
      <c r="D13" s="19">
        <v>72</v>
      </c>
      <c r="E13" s="26" t="s">
        <v>30</v>
      </c>
      <c r="F13" s="19">
        <v>13</v>
      </c>
    </row>
    <row r="14" spans="1:6" ht="15" customHeight="1" x14ac:dyDescent="0.25">
      <c r="A14" s="141"/>
      <c r="B14" s="143"/>
      <c r="C14" s="26" t="s">
        <v>31</v>
      </c>
      <c r="D14" s="19">
        <v>137</v>
      </c>
      <c r="E14" s="26" t="s">
        <v>31</v>
      </c>
      <c r="F14" s="19">
        <v>8</v>
      </c>
    </row>
    <row r="15" spans="1:6" ht="15.75" customHeight="1" x14ac:dyDescent="0.25">
      <c r="A15" s="7"/>
      <c r="C15" s="42"/>
      <c r="D15" s="150" t="s">
        <v>45</v>
      </c>
      <c r="E15" s="151"/>
      <c r="F15" s="46">
        <v>0</v>
      </c>
    </row>
    <row r="16" spans="1:6" ht="15.75" customHeight="1" x14ac:dyDescent="0.25">
      <c r="A16" s="7"/>
      <c r="D16" s="29"/>
      <c r="E16" s="28"/>
      <c r="F16" s="29"/>
    </row>
    <row r="17" spans="1:6" ht="15" customHeight="1" x14ac:dyDescent="0.25">
      <c r="D17" s="138" t="s">
        <v>37</v>
      </c>
      <c r="E17" s="138"/>
      <c r="F17" s="29">
        <v>1</v>
      </c>
    </row>
    <row r="19" spans="1:6" x14ac:dyDescent="0.25">
      <c r="B19" s="27" t="s">
        <v>33</v>
      </c>
      <c r="C19" s="27" t="s">
        <v>34</v>
      </c>
      <c r="D19" s="27" t="s">
        <v>35</v>
      </c>
      <c r="E19" s="27" t="s">
        <v>47</v>
      </c>
      <c r="F19" s="27" t="s">
        <v>2405</v>
      </c>
    </row>
    <row r="20" spans="1:6" ht="30" x14ac:dyDescent="0.25">
      <c r="A20" s="76" t="s">
        <v>32</v>
      </c>
      <c r="B20" s="48">
        <v>599267</v>
      </c>
      <c r="C20" s="48">
        <v>599497</v>
      </c>
      <c r="D20" s="1">
        <v>599391</v>
      </c>
      <c r="E20" s="1">
        <v>0</v>
      </c>
      <c r="F20" s="1">
        <v>0</v>
      </c>
    </row>
    <row r="21" spans="1:6" x14ac:dyDescent="0.25">
      <c r="A21" s="47"/>
      <c r="B21" s="48"/>
      <c r="C21" s="48"/>
      <c r="D21" s="3"/>
      <c r="E21" s="3"/>
    </row>
    <row r="22" spans="1:6" x14ac:dyDescent="0.25">
      <c r="A22" s="47"/>
      <c r="B22" s="48"/>
      <c r="C22" s="48"/>
      <c r="D22" s="3"/>
      <c r="E22" s="3"/>
    </row>
    <row r="23" spans="1:6" x14ac:dyDescent="0.25">
      <c r="A23" s="47"/>
      <c r="B23" s="48"/>
      <c r="C23" s="48"/>
      <c r="D23" s="3"/>
      <c r="E23" s="3"/>
    </row>
  </sheetData>
  <mergeCells count="10">
    <mergeCell ref="A13:A14"/>
    <mergeCell ref="B13:B14"/>
    <mergeCell ref="D15:E15"/>
    <mergeCell ref="D17:E17"/>
    <mergeCell ref="A3:F3"/>
    <mergeCell ref="A4:F4"/>
    <mergeCell ref="A5:F5"/>
    <mergeCell ref="A7:F7"/>
    <mergeCell ref="A9:F9"/>
    <mergeCell ref="A10:F10"/>
  </mergeCells>
  <printOptions horizontalCentered="1" verticalCentered="1"/>
  <pageMargins left="0.70866141732283472" right="0.70866141732283472" top="0.47244094488188981" bottom="0.51181102362204722" header="0.31496062992125984" footer="0.31496062992125984"/>
  <pageSetup scale="125" orientation="landscape" horizontalDpi="0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5F0D6-995C-47F5-A95D-1D4F8D353DF0}">
  <dimension ref="A1:Q1048148"/>
  <sheetViews>
    <sheetView workbookViewId="0"/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22.28515625" customWidth="1"/>
    <col min="4" max="4" width="26.7109375" customWidth="1"/>
    <col min="5" max="5" width="13.28515625" style="3" customWidth="1"/>
    <col min="6" max="6" width="14.85546875" customWidth="1"/>
    <col min="7" max="7" width="14.5703125" customWidth="1"/>
    <col min="8" max="8" width="9.5703125" style="1" bestFit="1" customWidth="1"/>
    <col min="9" max="9" width="5.7109375" style="1" bestFit="1" customWidth="1"/>
    <col min="10" max="10" width="15.42578125" style="2" customWidth="1"/>
    <col min="11" max="11" width="7.7109375" style="1" bestFit="1" customWidth="1"/>
    <col min="12" max="12" width="7.5703125" style="1" bestFit="1" customWidth="1"/>
    <col min="13" max="13" width="6.5703125" style="1" bestFit="1" customWidth="1"/>
    <col min="14" max="14" width="7.7109375" style="1" bestFit="1" customWidth="1"/>
    <col min="15" max="15" width="6.5703125" style="1" bestFit="1" customWidth="1"/>
    <col min="16" max="16" width="6.140625" style="1" customWidth="1"/>
    <col min="17" max="17" width="10.140625" style="1" customWidth="1"/>
  </cols>
  <sheetData>
    <row r="1" spans="1:17" ht="21" x14ac:dyDescent="0.35">
      <c r="B1" s="153" t="s">
        <v>0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</row>
    <row r="2" spans="1:17" ht="18.75" x14ac:dyDescent="0.3">
      <c r="B2" s="139" t="s">
        <v>11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4" spans="1:17" ht="15.75" customHeight="1" x14ac:dyDescent="0.25">
      <c r="A4" s="6" t="s">
        <v>38</v>
      </c>
      <c r="B4" s="7"/>
      <c r="C4" s="8" t="s">
        <v>16</v>
      </c>
      <c r="D4" s="154">
        <v>45202</v>
      </c>
      <c r="E4" s="154"/>
      <c r="F4" s="156" t="s">
        <v>20</v>
      </c>
      <c r="G4" s="155">
        <v>228</v>
      </c>
      <c r="H4" s="31"/>
      <c r="I4" s="31"/>
      <c r="J4" s="148" t="s">
        <v>21</v>
      </c>
      <c r="K4" s="152">
        <f>N4+Q4</f>
        <v>230</v>
      </c>
      <c r="L4" s="149" t="s">
        <v>22</v>
      </c>
      <c r="M4" s="149"/>
      <c r="N4" s="36">
        <f>SUM(M5:M6)</f>
        <v>209</v>
      </c>
      <c r="O4" s="149" t="s">
        <v>23</v>
      </c>
      <c r="P4" s="149"/>
      <c r="Q4" s="36">
        <f>SUBTOTAL(9,P5:P6)</f>
        <v>21</v>
      </c>
    </row>
    <row r="5" spans="1:17" ht="15.75" customHeight="1" x14ac:dyDescent="0.25">
      <c r="C5" s="20" t="s">
        <v>17</v>
      </c>
      <c r="D5" s="43" t="s">
        <v>68</v>
      </c>
      <c r="F5" s="156"/>
      <c r="G5" s="155"/>
      <c r="H5" s="31"/>
      <c r="I5" s="31"/>
      <c r="J5" s="148"/>
      <c r="K5" s="152"/>
      <c r="L5" s="9" t="s">
        <v>19</v>
      </c>
      <c r="M5" s="1">
        <v>72</v>
      </c>
      <c r="O5" s="9" t="s">
        <v>19</v>
      </c>
      <c r="P5" s="1">
        <v>13</v>
      </c>
    </row>
    <row r="6" spans="1:17" ht="15" customHeight="1" x14ac:dyDescent="0.25">
      <c r="D6" s="43"/>
      <c r="L6" s="9" t="s">
        <v>18</v>
      </c>
      <c r="M6" s="1">
        <v>137</v>
      </c>
      <c r="N6" s="4"/>
      <c r="O6" s="9" t="s">
        <v>18</v>
      </c>
      <c r="P6" s="1">
        <v>8</v>
      </c>
    </row>
    <row r="7" spans="1:17" ht="15" customHeight="1" x14ac:dyDescent="0.25">
      <c r="C7" s="41"/>
      <c r="D7" s="41"/>
      <c r="E7" s="41"/>
      <c r="F7" s="41"/>
      <c r="G7" s="41"/>
      <c r="J7" s="42" t="s">
        <v>46</v>
      </c>
      <c r="K7" s="36">
        <v>1</v>
      </c>
      <c r="M7" s="157" t="s">
        <v>2264</v>
      </c>
      <c r="N7" s="157"/>
      <c r="O7" s="157"/>
      <c r="P7" s="157"/>
      <c r="Q7" s="36">
        <v>1</v>
      </c>
    </row>
    <row r="8" spans="1:17" s="5" customFormat="1" ht="18.75" x14ac:dyDescent="0.3">
      <c r="A8" s="158" t="s">
        <v>2415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</row>
    <row r="9" spans="1:17" ht="15" customHeight="1" x14ac:dyDescent="0.25">
      <c r="A9" s="159" t="s">
        <v>15</v>
      </c>
      <c r="B9" s="159" t="s">
        <v>5</v>
      </c>
      <c r="C9" s="160" t="s">
        <v>14</v>
      </c>
      <c r="D9" s="160"/>
      <c r="E9" s="160"/>
      <c r="F9" s="163" t="s">
        <v>13</v>
      </c>
      <c r="G9" s="164"/>
      <c r="H9" s="164"/>
      <c r="I9" s="164"/>
      <c r="J9" s="165"/>
      <c r="K9" s="161" t="s">
        <v>8</v>
      </c>
      <c r="L9" s="161"/>
      <c r="M9" s="161"/>
      <c r="N9" s="162" t="s">
        <v>7</v>
      </c>
      <c r="O9" s="162"/>
      <c r="P9" s="162"/>
      <c r="Q9" s="159" t="s">
        <v>4</v>
      </c>
    </row>
    <row r="10" spans="1:17" s="4" customFormat="1" ht="27" x14ac:dyDescent="0.25">
      <c r="A10" s="159"/>
      <c r="B10" s="159"/>
      <c r="C10" s="30" t="s">
        <v>12</v>
      </c>
      <c r="D10" s="30" t="s">
        <v>10</v>
      </c>
      <c r="E10" s="30" t="s">
        <v>1</v>
      </c>
      <c r="F10" s="34" t="s">
        <v>12</v>
      </c>
      <c r="G10" s="34" t="s">
        <v>6</v>
      </c>
      <c r="H10" s="35" t="s">
        <v>9</v>
      </c>
      <c r="I10" s="34" t="s">
        <v>3</v>
      </c>
      <c r="J10" s="34" t="s">
        <v>2</v>
      </c>
      <c r="K10" s="33" t="s">
        <v>43</v>
      </c>
      <c r="L10" s="33" t="s">
        <v>41</v>
      </c>
      <c r="M10" s="33" t="s">
        <v>40</v>
      </c>
      <c r="N10" s="32" t="s">
        <v>42</v>
      </c>
      <c r="O10" s="32" t="s">
        <v>41</v>
      </c>
      <c r="P10" s="32" t="s">
        <v>40</v>
      </c>
      <c r="Q10" s="159"/>
    </row>
    <row r="11" spans="1:17" ht="30" x14ac:dyDescent="0.25">
      <c r="A11" s="18">
        <v>1</v>
      </c>
      <c r="B11" s="14">
        <v>599267</v>
      </c>
      <c r="C11" s="15" t="s">
        <v>2096</v>
      </c>
      <c r="D11" s="15" t="s">
        <v>2097</v>
      </c>
      <c r="E11" s="15" t="s">
        <v>87</v>
      </c>
      <c r="F11" s="15" t="s">
        <v>2098</v>
      </c>
      <c r="G11" s="15" t="s">
        <v>111</v>
      </c>
      <c r="H11" s="16" t="s">
        <v>7</v>
      </c>
      <c r="I11" s="16" t="s">
        <v>19</v>
      </c>
      <c r="J11" s="15" t="s">
        <v>1451</v>
      </c>
      <c r="K11" s="16"/>
      <c r="L11" s="16"/>
      <c r="M11" s="16"/>
      <c r="N11" s="16"/>
      <c r="O11" s="16"/>
      <c r="P11" s="16" t="s">
        <v>97</v>
      </c>
      <c r="Q11" s="16">
        <v>3</v>
      </c>
    </row>
    <row r="12" spans="1:17" ht="30" x14ac:dyDescent="0.25">
      <c r="A12" s="18">
        <v>2</v>
      </c>
      <c r="B12" s="14">
        <v>599268</v>
      </c>
      <c r="C12" s="15" t="s">
        <v>2099</v>
      </c>
      <c r="D12" s="15" t="s">
        <v>2100</v>
      </c>
      <c r="E12" s="15" t="s">
        <v>87</v>
      </c>
      <c r="F12" s="15" t="s">
        <v>1527</v>
      </c>
      <c r="G12" s="15" t="s">
        <v>111</v>
      </c>
      <c r="H12" s="16" t="s">
        <v>8</v>
      </c>
      <c r="I12" s="16" t="s">
        <v>19</v>
      </c>
      <c r="J12" s="15" t="s">
        <v>112</v>
      </c>
      <c r="K12" s="16"/>
      <c r="L12" s="16"/>
      <c r="M12" s="16" t="s">
        <v>118</v>
      </c>
      <c r="N12" s="16"/>
      <c r="O12" s="16"/>
      <c r="P12" s="16"/>
      <c r="Q12" s="16">
        <v>8</v>
      </c>
    </row>
    <row r="13" spans="1:17" ht="30" x14ac:dyDescent="0.25">
      <c r="A13" s="18">
        <v>3</v>
      </c>
      <c r="B13" s="14">
        <v>599269</v>
      </c>
      <c r="C13" s="15" t="s">
        <v>2101</v>
      </c>
      <c r="D13" s="15" t="s">
        <v>2102</v>
      </c>
      <c r="E13" s="15" t="s">
        <v>87</v>
      </c>
      <c r="F13" s="15" t="s">
        <v>2103</v>
      </c>
      <c r="G13" s="15" t="s">
        <v>111</v>
      </c>
      <c r="H13" s="16" t="s">
        <v>8</v>
      </c>
      <c r="I13" s="16" t="s">
        <v>18</v>
      </c>
      <c r="J13" s="15" t="s">
        <v>1194</v>
      </c>
      <c r="K13" s="16"/>
      <c r="L13" s="16"/>
      <c r="M13" s="16" t="s">
        <v>485</v>
      </c>
      <c r="N13" s="16"/>
      <c r="O13" s="16"/>
      <c r="P13" s="16"/>
      <c r="Q13" s="16">
        <v>8</v>
      </c>
    </row>
    <row r="14" spans="1:17" ht="30" x14ac:dyDescent="0.25">
      <c r="A14" s="18">
        <v>4</v>
      </c>
      <c r="B14" s="14">
        <v>599270</v>
      </c>
      <c r="C14" s="15" t="s">
        <v>2101</v>
      </c>
      <c r="D14" s="15" t="s">
        <v>2102</v>
      </c>
      <c r="E14" s="15" t="s">
        <v>87</v>
      </c>
      <c r="F14" s="15" t="s">
        <v>982</v>
      </c>
      <c r="G14" s="15" t="s">
        <v>152</v>
      </c>
      <c r="H14" s="16" t="s">
        <v>8</v>
      </c>
      <c r="I14" s="16" t="s">
        <v>18</v>
      </c>
      <c r="J14" s="15" t="s">
        <v>114</v>
      </c>
      <c r="K14" s="16"/>
      <c r="L14" s="16"/>
      <c r="M14" s="16" t="s">
        <v>1081</v>
      </c>
      <c r="N14" s="16"/>
      <c r="O14" s="16"/>
      <c r="P14" s="16"/>
      <c r="Q14" s="16">
        <v>2</v>
      </c>
    </row>
    <row r="15" spans="1:17" ht="30" x14ac:dyDescent="0.25">
      <c r="A15" s="18">
        <v>5</v>
      </c>
      <c r="B15" s="14">
        <v>599271</v>
      </c>
      <c r="C15" s="15" t="s">
        <v>2101</v>
      </c>
      <c r="D15" s="15" t="s">
        <v>2102</v>
      </c>
      <c r="E15" s="15" t="s">
        <v>87</v>
      </c>
      <c r="F15" s="15" t="s">
        <v>2001</v>
      </c>
      <c r="G15" s="15" t="s">
        <v>111</v>
      </c>
      <c r="H15" s="16" t="s">
        <v>7</v>
      </c>
      <c r="I15" s="16" t="s">
        <v>19</v>
      </c>
      <c r="J15" s="15" t="s">
        <v>1701</v>
      </c>
      <c r="K15" s="16"/>
      <c r="L15" s="16"/>
      <c r="M15" s="16"/>
      <c r="N15" s="16"/>
      <c r="O15" s="16"/>
      <c r="P15" s="16" t="s">
        <v>132</v>
      </c>
      <c r="Q15" s="16">
        <v>3</v>
      </c>
    </row>
    <row r="16" spans="1:17" ht="45" x14ac:dyDescent="0.25">
      <c r="A16" s="18">
        <v>6</v>
      </c>
      <c r="B16" s="14">
        <v>599272</v>
      </c>
      <c r="C16" s="15" t="s">
        <v>2104</v>
      </c>
      <c r="D16" s="15" t="s">
        <v>2105</v>
      </c>
      <c r="E16" s="15" t="s">
        <v>87</v>
      </c>
      <c r="F16" s="15" t="s">
        <v>1881</v>
      </c>
      <c r="G16" s="15" t="s">
        <v>111</v>
      </c>
      <c r="H16" s="16" t="s">
        <v>8</v>
      </c>
      <c r="I16" s="16" t="s">
        <v>18</v>
      </c>
      <c r="J16" s="15" t="s">
        <v>2106</v>
      </c>
      <c r="K16" s="16"/>
      <c r="L16" s="16"/>
      <c r="M16" s="16" t="s">
        <v>118</v>
      </c>
      <c r="N16" s="16"/>
      <c r="O16" s="16"/>
      <c r="P16" s="16"/>
      <c r="Q16" s="16">
        <v>1</v>
      </c>
    </row>
    <row r="17" spans="1:17" ht="30" x14ac:dyDescent="0.25">
      <c r="A17" s="18">
        <v>7</v>
      </c>
      <c r="B17" s="14">
        <v>599273</v>
      </c>
      <c r="C17" s="15" t="s">
        <v>2104</v>
      </c>
      <c r="D17" s="15" t="s">
        <v>2105</v>
      </c>
      <c r="E17" s="15" t="s">
        <v>87</v>
      </c>
      <c r="F17" s="15" t="s">
        <v>2107</v>
      </c>
      <c r="G17" s="15" t="s">
        <v>111</v>
      </c>
      <c r="H17" s="16" t="s">
        <v>8</v>
      </c>
      <c r="I17" s="16" t="s">
        <v>18</v>
      </c>
      <c r="J17" s="15" t="s">
        <v>2108</v>
      </c>
      <c r="K17" s="16"/>
      <c r="L17" s="16"/>
      <c r="M17" s="16" t="s">
        <v>99</v>
      </c>
      <c r="N17" s="16"/>
      <c r="O17" s="16"/>
      <c r="P17" s="16"/>
      <c r="Q17" s="16">
        <v>1</v>
      </c>
    </row>
    <row r="18" spans="1:17" ht="30" x14ac:dyDescent="0.25">
      <c r="A18" s="18">
        <v>8</v>
      </c>
      <c r="B18" s="14">
        <v>599274</v>
      </c>
      <c r="C18" s="15" t="s">
        <v>2104</v>
      </c>
      <c r="D18" s="15" t="s">
        <v>2105</v>
      </c>
      <c r="E18" s="15" t="s">
        <v>87</v>
      </c>
      <c r="F18" s="15" t="s">
        <v>1730</v>
      </c>
      <c r="G18" s="15" t="s">
        <v>111</v>
      </c>
      <c r="H18" s="16" t="s">
        <v>8</v>
      </c>
      <c r="I18" s="16" t="s">
        <v>18</v>
      </c>
      <c r="J18" s="15" t="s">
        <v>1883</v>
      </c>
      <c r="K18" s="16"/>
      <c r="L18" s="16"/>
      <c r="M18" s="16" t="s">
        <v>118</v>
      </c>
      <c r="N18" s="16"/>
      <c r="O18" s="16"/>
      <c r="P18" s="16"/>
      <c r="Q18" s="16">
        <v>1</v>
      </c>
    </row>
    <row r="19" spans="1:17" ht="30" x14ac:dyDescent="0.25">
      <c r="A19" s="18">
        <v>9</v>
      </c>
      <c r="B19" s="14">
        <v>599275</v>
      </c>
      <c r="C19" s="15" t="s">
        <v>2104</v>
      </c>
      <c r="D19" s="15" t="s">
        <v>2105</v>
      </c>
      <c r="E19" s="15" t="s">
        <v>87</v>
      </c>
      <c r="F19" s="15" t="s">
        <v>212</v>
      </c>
      <c r="G19" s="15" t="s">
        <v>111</v>
      </c>
      <c r="H19" s="16" t="s">
        <v>8</v>
      </c>
      <c r="I19" s="16" t="s">
        <v>18</v>
      </c>
      <c r="J19" s="15" t="s">
        <v>1883</v>
      </c>
      <c r="K19" s="16"/>
      <c r="L19" s="16"/>
      <c r="M19" s="16" t="s">
        <v>132</v>
      </c>
      <c r="N19" s="16"/>
      <c r="O19" s="16"/>
      <c r="P19" s="16"/>
      <c r="Q19" s="16">
        <v>1</v>
      </c>
    </row>
    <row r="20" spans="1:17" ht="30" x14ac:dyDescent="0.25">
      <c r="A20" s="18">
        <v>10</v>
      </c>
      <c r="B20" s="14">
        <v>599276</v>
      </c>
      <c r="C20" s="15" t="s">
        <v>2109</v>
      </c>
      <c r="D20" s="15" t="s">
        <v>2110</v>
      </c>
      <c r="E20" s="15" t="s">
        <v>87</v>
      </c>
      <c r="F20" s="15" t="s">
        <v>289</v>
      </c>
      <c r="G20" s="15" t="s">
        <v>111</v>
      </c>
      <c r="H20" s="16" t="s">
        <v>8</v>
      </c>
      <c r="I20" s="16" t="s">
        <v>18</v>
      </c>
      <c r="J20" s="15" t="s">
        <v>270</v>
      </c>
      <c r="K20" s="16"/>
      <c r="L20" s="16"/>
      <c r="M20" s="16" t="s">
        <v>118</v>
      </c>
      <c r="N20" s="16"/>
      <c r="O20" s="16"/>
      <c r="P20" s="16"/>
      <c r="Q20" s="16">
        <v>8</v>
      </c>
    </row>
    <row r="21" spans="1:17" ht="30" x14ac:dyDescent="0.25">
      <c r="A21" s="18">
        <v>11</v>
      </c>
      <c r="B21" s="14">
        <v>599277</v>
      </c>
      <c r="C21" s="15" t="s">
        <v>2109</v>
      </c>
      <c r="D21" s="15" t="s">
        <v>2110</v>
      </c>
      <c r="E21" s="15" t="s">
        <v>87</v>
      </c>
      <c r="F21" s="15" t="s">
        <v>230</v>
      </c>
      <c r="G21" s="15" t="s">
        <v>111</v>
      </c>
      <c r="H21" s="16" t="s">
        <v>8</v>
      </c>
      <c r="I21" s="16" t="s">
        <v>19</v>
      </c>
      <c r="J21" s="15" t="s">
        <v>266</v>
      </c>
      <c r="K21" s="16"/>
      <c r="L21" s="16"/>
      <c r="M21" s="16" t="s">
        <v>99</v>
      </c>
      <c r="N21" s="16"/>
      <c r="O21" s="16"/>
      <c r="P21" s="16"/>
      <c r="Q21" s="16">
        <v>3</v>
      </c>
    </row>
    <row r="22" spans="1:17" ht="30" x14ac:dyDescent="0.25">
      <c r="A22" s="18">
        <v>12</v>
      </c>
      <c r="B22" s="14">
        <v>599278</v>
      </c>
      <c r="C22" s="15" t="s">
        <v>2109</v>
      </c>
      <c r="D22" s="15" t="s">
        <v>2110</v>
      </c>
      <c r="E22" s="15" t="s">
        <v>87</v>
      </c>
      <c r="F22" s="15" t="s">
        <v>940</v>
      </c>
      <c r="G22" s="15" t="s">
        <v>2111</v>
      </c>
      <c r="H22" s="16" t="s">
        <v>8</v>
      </c>
      <c r="I22" s="16" t="s">
        <v>18</v>
      </c>
      <c r="J22" s="15" t="s">
        <v>270</v>
      </c>
      <c r="K22" s="16"/>
      <c r="L22" s="16"/>
      <c r="M22" s="16" t="s">
        <v>105</v>
      </c>
      <c r="N22" s="16"/>
      <c r="O22" s="16"/>
      <c r="P22" s="16"/>
      <c r="Q22" s="16">
        <v>2</v>
      </c>
    </row>
    <row r="23" spans="1:17" ht="30" x14ac:dyDescent="0.25">
      <c r="A23" s="18">
        <v>13</v>
      </c>
      <c r="B23" s="14">
        <v>599279</v>
      </c>
      <c r="C23" s="15" t="s">
        <v>2109</v>
      </c>
      <c r="D23" s="15" t="s">
        <v>2110</v>
      </c>
      <c r="E23" s="15" t="s">
        <v>87</v>
      </c>
      <c r="F23" s="15" t="s">
        <v>2112</v>
      </c>
      <c r="G23" s="15" t="s">
        <v>111</v>
      </c>
      <c r="H23" s="16" t="s">
        <v>8</v>
      </c>
      <c r="I23" s="16" t="s">
        <v>18</v>
      </c>
      <c r="J23" s="15" t="s">
        <v>378</v>
      </c>
      <c r="K23" s="16"/>
      <c r="L23" s="16"/>
      <c r="M23" s="16" t="s">
        <v>99</v>
      </c>
      <c r="N23" s="16"/>
      <c r="O23" s="16"/>
      <c r="P23" s="16"/>
      <c r="Q23" s="16">
        <v>3</v>
      </c>
    </row>
    <row r="24" spans="1:17" ht="30" x14ac:dyDescent="0.25">
      <c r="A24" s="18">
        <v>14</v>
      </c>
      <c r="B24" s="14">
        <v>599280</v>
      </c>
      <c r="C24" s="15" t="s">
        <v>2109</v>
      </c>
      <c r="D24" s="15" t="s">
        <v>2110</v>
      </c>
      <c r="E24" s="15" t="s">
        <v>87</v>
      </c>
      <c r="F24" s="15" t="s">
        <v>2113</v>
      </c>
      <c r="G24" s="15" t="s">
        <v>111</v>
      </c>
      <c r="H24" s="16" t="s">
        <v>8</v>
      </c>
      <c r="I24" s="16" t="s">
        <v>18</v>
      </c>
      <c r="J24" s="15" t="s">
        <v>112</v>
      </c>
      <c r="K24" s="16"/>
      <c r="L24" s="16"/>
      <c r="M24" s="16" t="s">
        <v>132</v>
      </c>
      <c r="N24" s="16"/>
      <c r="O24" s="16"/>
      <c r="P24" s="16"/>
      <c r="Q24" s="16">
        <v>2</v>
      </c>
    </row>
    <row r="25" spans="1:17" ht="30" x14ac:dyDescent="0.25">
      <c r="A25" s="18">
        <v>15</v>
      </c>
      <c r="B25" s="14">
        <v>599281</v>
      </c>
      <c r="C25" s="15" t="s">
        <v>2114</v>
      </c>
      <c r="D25" s="15" t="s">
        <v>2115</v>
      </c>
      <c r="E25" s="15" t="s">
        <v>87</v>
      </c>
      <c r="F25" s="15" t="s">
        <v>2116</v>
      </c>
      <c r="G25" s="15" t="s">
        <v>111</v>
      </c>
      <c r="H25" s="16" t="s">
        <v>8</v>
      </c>
      <c r="I25" s="16" t="s">
        <v>18</v>
      </c>
      <c r="J25" s="15" t="s">
        <v>2117</v>
      </c>
      <c r="K25" s="16"/>
      <c r="L25" s="16"/>
      <c r="M25" s="16" t="s">
        <v>2118</v>
      </c>
      <c r="N25" s="16"/>
      <c r="O25" s="16"/>
      <c r="P25" s="16"/>
      <c r="Q25" s="16">
        <v>6</v>
      </c>
    </row>
    <row r="26" spans="1:17" ht="30" x14ac:dyDescent="0.25">
      <c r="A26" s="18">
        <v>16</v>
      </c>
      <c r="B26" s="14">
        <v>599282</v>
      </c>
      <c r="C26" s="15" t="s">
        <v>2114</v>
      </c>
      <c r="D26" s="15" t="s">
        <v>2115</v>
      </c>
      <c r="E26" s="15" t="s">
        <v>87</v>
      </c>
      <c r="F26" s="15" t="s">
        <v>2119</v>
      </c>
      <c r="G26" s="15" t="s">
        <v>111</v>
      </c>
      <c r="H26" s="16" t="s">
        <v>8</v>
      </c>
      <c r="I26" s="16" t="s">
        <v>18</v>
      </c>
      <c r="J26" s="15" t="s">
        <v>145</v>
      </c>
      <c r="K26" s="16"/>
      <c r="L26" s="16"/>
      <c r="M26" s="16" t="s">
        <v>118</v>
      </c>
      <c r="N26" s="16"/>
      <c r="O26" s="16"/>
      <c r="P26" s="16"/>
      <c r="Q26" s="16">
        <v>8</v>
      </c>
    </row>
    <row r="27" spans="1:17" ht="30" x14ac:dyDescent="0.25">
      <c r="A27" s="18">
        <v>17</v>
      </c>
      <c r="B27" s="14">
        <v>599283</v>
      </c>
      <c r="C27" s="15" t="s">
        <v>2114</v>
      </c>
      <c r="D27" s="15" t="s">
        <v>2115</v>
      </c>
      <c r="E27" s="15" t="s">
        <v>87</v>
      </c>
      <c r="F27" s="15" t="s">
        <v>2120</v>
      </c>
      <c r="G27" s="15" t="s">
        <v>111</v>
      </c>
      <c r="H27" s="16" t="s">
        <v>7</v>
      </c>
      <c r="I27" s="16" t="s">
        <v>19</v>
      </c>
      <c r="J27" s="15" t="s">
        <v>2121</v>
      </c>
      <c r="K27" s="16"/>
      <c r="L27" s="16"/>
      <c r="M27" s="16"/>
      <c r="N27" s="16"/>
      <c r="O27" s="16"/>
      <c r="P27" s="16" t="s">
        <v>2445</v>
      </c>
      <c r="Q27" s="16">
        <v>2</v>
      </c>
    </row>
    <row r="28" spans="1:17" ht="30" x14ac:dyDescent="0.25">
      <c r="A28" s="18">
        <v>18</v>
      </c>
      <c r="B28" s="14">
        <v>599284</v>
      </c>
      <c r="C28" s="15" t="s">
        <v>2122</v>
      </c>
      <c r="D28" s="15" t="s">
        <v>2123</v>
      </c>
      <c r="E28" s="15" t="s">
        <v>87</v>
      </c>
      <c r="F28" s="15" t="s">
        <v>422</v>
      </c>
      <c r="G28" s="15" t="s">
        <v>111</v>
      </c>
      <c r="H28" s="16" t="s">
        <v>8</v>
      </c>
      <c r="I28" s="16" t="s">
        <v>18</v>
      </c>
      <c r="J28" s="15" t="s">
        <v>112</v>
      </c>
      <c r="K28" s="16"/>
      <c r="L28" s="16"/>
      <c r="M28" s="16" t="s">
        <v>132</v>
      </c>
      <c r="N28" s="16"/>
      <c r="O28" s="16"/>
      <c r="P28" s="16"/>
      <c r="Q28" s="16">
        <v>3</v>
      </c>
    </row>
    <row r="29" spans="1:17" x14ac:dyDescent="0.25">
      <c r="A29" s="18">
        <v>19</v>
      </c>
      <c r="B29" s="14">
        <v>599285</v>
      </c>
      <c r="C29" s="15" t="s">
        <v>2124</v>
      </c>
      <c r="D29" s="15" t="s">
        <v>2125</v>
      </c>
      <c r="E29" s="15" t="s">
        <v>87</v>
      </c>
      <c r="F29" s="15" t="s">
        <v>497</v>
      </c>
      <c r="G29" s="15" t="s">
        <v>2126</v>
      </c>
      <c r="H29" s="16" t="s">
        <v>8</v>
      </c>
      <c r="I29" s="16" t="s">
        <v>18</v>
      </c>
      <c r="J29" s="15" t="s">
        <v>668</v>
      </c>
      <c r="K29" s="16"/>
      <c r="L29" s="16"/>
      <c r="M29" s="16" t="s">
        <v>97</v>
      </c>
      <c r="N29" s="16"/>
      <c r="O29" s="16"/>
      <c r="P29" s="16"/>
      <c r="Q29" s="16">
        <v>6</v>
      </c>
    </row>
    <row r="30" spans="1:17" ht="30" x14ac:dyDescent="0.25">
      <c r="A30" s="18">
        <v>20</v>
      </c>
      <c r="B30" s="14">
        <v>599286</v>
      </c>
      <c r="C30" s="15" t="s">
        <v>2127</v>
      </c>
      <c r="D30" s="15" t="s">
        <v>2128</v>
      </c>
      <c r="E30" s="15" t="s">
        <v>87</v>
      </c>
      <c r="F30" s="15" t="s">
        <v>497</v>
      </c>
      <c r="G30" s="15" t="s">
        <v>111</v>
      </c>
      <c r="H30" s="16" t="s">
        <v>8</v>
      </c>
      <c r="I30" s="16" t="s">
        <v>18</v>
      </c>
      <c r="J30" s="15" t="s">
        <v>145</v>
      </c>
      <c r="K30" s="16"/>
      <c r="L30" s="16"/>
      <c r="M30" s="16" t="s">
        <v>337</v>
      </c>
      <c r="N30" s="16"/>
      <c r="O30" s="16"/>
      <c r="P30" s="16"/>
      <c r="Q30" s="16">
        <v>3</v>
      </c>
    </row>
    <row r="31" spans="1:17" ht="30" x14ac:dyDescent="0.25">
      <c r="A31" s="18">
        <v>21</v>
      </c>
      <c r="B31" s="14">
        <v>599287</v>
      </c>
      <c r="C31" s="15" t="s">
        <v>2129</v>
      </c>
      <c r="D31" s="15" t="s">
        <v>2130</v>
      </c>
      <c r="E31" s="15" t="s">
        <v>87</v>
      </c>
      <c r="F31" s="15" t="s">
        <v>861</v>
      </c>
      <c r="G31" s="15" t="s">
        <v>2126</v>
      </c>
      <c r="H31" s="16" t="s">
        <v>8</v>
      </c>
      <c r="I31" s="16" t="s">
        <v>18</v>
      </c>
      <c r="J31" s="15" t="s">
        <v>656</v>
      </c>
      <c r="K31" s="16"/>
      <c r="L31" s="16"/>
      <c r="M31" s="16" t="s">
        <v>1602</v>
      </c>
      <c r="N31" s="16"/>
      <c r="O31" s="16"/>
      <c r="P31" s="16"/>
      <c r="Q31" s="16">
        <v>2</v>
      </c>
    </row>
    <row r="32" spans="1:17" ht="30" x14ac:dyDescent="0.25">
      <c r="A32" s="18">
        <v>22</v>
      </c>
      <c r="B32" s="14">
        <v>599288</v>
      </c>
      <c r="C32" s="15" t="s">
        <v>2131</v>
      </c>
      <c r="D32" s="15" t="s">
        <v>2132</v>
      </c>
      <c r="E32" s="15" t="s">
        <v>87</v>
      </c>
      <c r="F32" s="15" t="s">
        <v>2133</v>
      </c>
      <c r="G32" s="15" t="s">
        <v>640</v>
      </c>
      <c r="H32" s="16" t="s">
        <v>8</v>
      </c>
      <c r="I32" s="16" t="s">
        <v>19</v>
      </c>
      <c r="J32" s="15" t="s">
        <v>2134</v>
      </c>
      <c r="K32" s="16"/>
      <c r="L32" s="16"/>
      <c r="M32" s="16" t="s">
        <v>105</v>
      </c>
      <c r="N32" s="16"/>
      <c r="O32" s="16"/>
      <c r="P32" s="16"/>
      <c r="Q32" s="16">
        <v>2</v>
      </c>
    </row>
    <row r="33" spans="1:17" ht="30" x14ac:dyDescent="0.25">
      <c r="A33" s="18">
        <v>23</v>
      </c>
      <c r="B33" s="14">
        <v>599289</v>
      </c>
      <c r="C33" s="15" t="s">
        <v>2135</v>
      </c>
      <c r="D33" s="15" t="s">
        <v>2136</v>
      </c>
      <c r="E33" s="15" t="s">
        <v>87</v>
      </c>
      <c r="F33" s="15" t="s">
        <v>2137</v>
      </c>
      <c r="G33" s="15" t="s">
        <v>2111</v>
      </c>
      <c r="H33" s="16" t="s">
        <v>8</v>
      </c>
      <c r="I33" s="16" t="s">
        <v>18</v>
      </c>
      <c r="J33" s="15" t="s">
        <v>1085</v>
      </c>
      <c r="K33" s="16"/>
      <c r="L33" s="16" t="s">
        <v>337</v>
      </c>
      <c r="M33" s="16"/>
      <c r="N33" s="16"/>
      <c r="O33" s="16"/>
      <c r="P33" s="16"/>
      <c r="Q33" s="16">
        <v>1</v>
      </c>
    </row>
    <row r="34" spans="1:17" ht="30" x14ac:dyDescent="0.25">
      <c r="A34" s="18">
        <v>24</v>
      </c>
      <c r="B34" s="14">
        <v>599290</v>
      </c>
      <c r="C34" s="15" t="s">
        <v>2131</v>
      </c>
      <c r="D34" s="15" t="s">
        <v>2132</v>
      </c>
      <c r="E34" s="15" t="s">
        <v>87</v>
      </c>
      <c r="F34" s="15" t="s">
        <v>1079</v>
      </c>
      <c r="G34" s="15" t="s">
        <v>111</v>
      </c>
      <c r="H34" s="16" t="s">
        <v>8</v>
      </c>
      <c r="I34" s="16" t="s">
        <v>18</v>
      </c>
      <c r="J34" s="15" t="s">
        <v>140</v>
      </c>
      <c r="K34" s="16"/>
      <c r="L34" s="16" t="s">
        <v>464</v>
      </c>
      <c r="M34" s="16"/>
      <c r="N34" s="16"/>
      <c r="O34" s="16"/>
      <c r="P34" s="16"/>
      <c r="Q34" s="16">
        <v>1</v>
      </c>
    </row>
    <row r="35" spans="1:17" ht="30" x14ac:dyDescent="0.25">
      <c r="A35" s="18">
        <v>25</v>
      </c>
      <c r="B35" s="14">
        <v>599291</v>
      </c>
      <c r="C35" s="15" t="s">
        <v>2135</v>
      </c>
      <c r="D35" s="15" t="s">
        <v>2136</v>
      </c>
      <c r="E35" s="15" t="s">
        <v>87</v>
      </c>
      <c r="F35" s="15" t="s">
        <v>729</v>
      </c>
      <c r="G35" s="15" t="s">
        <v>139</v>
      </c>
      <c r="H35" s="16" t="s">
        <v>8</v>
      </c>
      <c r="I35" s="16" t="s">
        <v>18</v>
      </c>
      <c r="J35" s="15" t="s">
        <v>145</v>
      </c>
      <c r="K35" s="16"/>
      <c r="L35" s="16"/>
      <c r="M35" s="16" t="s">
        <v>337</v>
      </c>
      <c r="N35" s="16"/>
      <c r="O35" s="16"/>
      <c r="P35" s="16"/>
      <c r="Q35" s="16">
        <v>4</v>
      </c>
    </row>
    <row r="36" spans="1:17" ht="30" x14ac:dyDescent="0.25">
      <c r="A36" s="18">
        <v>26</v>
      </c>
      <c r="B36" s="14">
        <v>599292</v>
      </c>
      <c r="C36" s="15" t="s">
        <v>2135</v>
      </c>
      <c r="D36" s="15" t="s">
        <v>2136</v>
      </c>
      <c r="E36" s="15" t="s">
        <v>87</v>
      </c>
      <c r="F36" s="15" t="s">
        <v>497</v>
      </c>
      <c r="G36" s="15" t="s">
        <v>111</v>
      </c>
      <c r="H36" s="16" t="s">
        <v>8</v>
      </c>
      <c r="I36" s="16" t="s">
        <v>18</v>
      </c>
      <c r="J36" s="15" t="s">
        <v>145</v>
      </c>
      <c r="K36" s="16"/>
      <c r="L36" s="16"/>
      <c r="M36" s="16" t="s">
        <v>337</v>
      </c>
      <c r="N36" s="16"/>
      <c r="O36" s="16"/>
      <c r="P36" s="16"/>
      <c r="Q36" s="16">
        <v>1</v>
      </c>
    </row>
    <row r="37" spans="1:17" ht="30" x14ac:dyDescent="0.25">
      <c r="A37" s="18">
        <v>27</v>
      </c>
      <c r="B37" s="14">
        <v>599293</v>
      </c>
      <c r="C37" s="15" t="s">
        <v>2138</v>
      </c>
      <c r="D37" s="15" t="s">
        <v>2139</v>
      </c>
      <c r="E37" s="15" t="s">
        <v>87</v>
      </c>
      <c r="F37" s="15" t="s">
        <v>1474</v>
      </c>
      <c r="G37" s="15" t="s">
        <v>2140</v>
      </c>
      <c r="H37" s="16" t="s">
        <v>8</v>
      </c>
      <c r="I37" s="16" t="s">
        <v>18</v>
      </c>
      <c r="J37" s="15" t="s">
        <v>112</v>
      </c>
      <c r="K37" s="16"/>
      <c r="L37" s="16" t="s">
        <v>271</v>
      </c>
      <c r="M37" s="16"/>
      <c r="N37" s="16"/>
      <c r="O37" s="16"/>
      <c r="P37" s="16"/>
      <c r="Q37" s="16">
        <v>1</v>
      </c>
    </row>
    <row r="38" spans="1:17" ht="30" x14ac:dyDescent="0.25">
      <c r="A38" s="18">
        <v>28</v>
      </c>
      <c r="B38" s="14">
        <v>599294</v>
      </c>
      <c r="C38" s="15" t="s">
        <v>2135</v>
      </c>
      <c r="D38" s="15" t="s">
        <v>2136</v>
      </c>
      <c r="E38" s="15" t="s">
        <v>87</v>
      </c>
      <c r="F38" s="15" t="s">
        <v>893</v>
      </c>
      <c r="G38" s="15" t="s">
        <v>111</v>
      </c>
      <c r="H38" s="16" t="s">
        <v>8</v>
      </c>
      <c r="I38" s="16" t="s">
        <v>19</v>
      </c>
      <c r="J38" s="15" t="s">
        <v>117</v>
      </c>
      <c r="K38" s="16"/>
      <c r="L38" s="16" t="s">
        <v>337</v>
      </c>
      <c r="M38" s="16"/>
      <c r="N38" s="16"/>
      <c r="O38" s="16"/>
      <c r="P38" s="16"/>
      <c r="Q38" s="16">
        <v>1</v>
      </c>
    </row>
    <row r="39" spans="1:17" ht="30" x14ac:dyDescent="0.25">
      <c r="A39" s="18">
        <v>29</v>
      </c>
      <c r="B39" s="14">
        <v>599295</v>
      </c>
      <c r="C39" s="15" t="s">
        <v>2138</v>
      </c>
      <c r="D39" s="15" t="s">
        <v>2139</v>
      </c>
      <c r="E39" s="15" t="s">
        <v>87</v>
      </c>
      <c r="F39" s="15" t="s">
        <v>2141</v>
      </c>
      <c r="G39" s="15" t="s">
        <v>1964</v>
      </c>
      <c r="H39" s="16" t="s">
        <v>8</v>
      </c>
      <c r="I39" s="16" t="s">
        <v>18</v>
      </c>
      <c r="J39" s="15" t="s">
        <v>1194</v>
      </c>
      <c r="K39" s="16"/>
      <c r="L39" s="16" t="s">
        <v>473</v>
      </c>
      <c r="M39" s="16"/>
      <c r="N39" s="16"/>
      <c r="O39" s="16"/>
      <c r="P39" s="16"/>
      <c r="Q39" s="16">
        <v>1</v>
      </c>
    </row>
    <row r="40" spans="1:17" ht="30" x14ac:dyDescent="0.25">
      <c r="A40" s="18">
        <v>30</v>
      </c>
      <c r="B40" s="14">
        <v>599296</v>
      </c>
      <c r="C40" s="15" t="s">
        <v>2135</v>
      </c>
      <c r="D40" s="15" t="s">
        <v>2136</v>
      </c>
      <c r="E40" s="15" t="s">
        <v>87</v>
      </c>
      <c r="F40" s="15" t="s">
        <v>2142</v>
      </c>
      <c r="G40" s="15" t="s">
        <v>111</v>
      </c>
      <c r="H40" s="16" t="s">
        <v>8</v>
      </c>
      <c r="I40" s="16" t="s">
        <v>19</v>
      </c>
      <c r="J40" s="15" t="s">
        <v>266</v>
      </c>
      <c r="K40" s="16"/>
      <c r="L40" s="16"/>
      <c r="M40" s="16" t="s">
        <v>337</v>
      </c>
      <c r="N40" s="16"/>
      <c r="O40" s="16"/>
      <c r="P40" s="16"/>
      <c r="Q40" s="16">
        <v>2</v>
      </c>
    </row>
    <row r="41" spans="1:17" ht="45" x14ac:dyDescent="0.25">
      <c r="A41" s="18">
        <v>31</v>
      </c>
      <c r="B41" s="14">
        <v>599297</v>
      </c>
      <c r="C41" s="15" t="s">
        <v>2138</v>
      </c>
      <c r="D41" s="15" t="s">
        <v>2139</v>
      </c>
      <c r="E41" s="15" t="s">
        <v>87</v>
      </c>
      <c r="F41" s="15" t="s">
        <v>384</v>
      </c>
      <c r="G41" s="15" t="s">
        <v>2143</v>
      </c>
      <c r="H41" s="16" t="s">
        <v>8</v>
      </c>
      <c r="I41" s="16" t="s">
        <v>18</v>
      </c>
      <c r="J41" s="15" t="s">
        <v>1076</v>
      </c>
      <c r="K41" s="16"/>
      <c r="L41" s="16" t="s">
        <v>473</v>
      </c>
      <c r="M41" s="16"/>
      <c r="N41" s="16"/>
      <c r="O41" s="16"/>
      <c r="P41" s="16"/>
      <c r="Q41" s="16">
        <v>1</v>
      </c>
    </row>
    <row r="42" spans="1:17" ht="30" x14ac:dyDescent="0.25">
      <c r="A42" s="18">
        <v>32</v>
      </c>
      <c r="B42" s="14">
        <v>599298</v>
      </c>
      <c r="C42" s="15" t="s">
        <v>2144</v>
      </c>
      <c r="D42" s="15" t="s">
        <v>2145</v>
      </c>
      <c r="E42" s="15" t="s">
        <v>87</v>
      </c>
      <c r="F42" s="15" t="s">
        <v>1075</v>
      </c>
      <c r="G42" s="15" t="s">
        <v>111</v>
      </c>
      <c r="H42" s="16" t="s">
        <v>8</v>
      </c>
      <c r="I42" s="16" t="s">
        <v>18</v>
      </c>
      <c r="J42" s="15" t="s">
        <v>195</v>
      </c>
      <c r="K42" s="16"/>
      <c r="L42" s="16"/>
      <c r="M42" s="16" t="s">
        <v>337</v>
      </c>
      <c r="N42" s="16"/>
      <c r="O42" s="16"/>
      <c r="P42" s="16"/>
      <c r="Q42" s="16">
        <v>2</v>
      </c>
    </row>
    <row r="43" spans="1:17" ht="30" x14ac:dyDescent="0.25">
      <c r="A43" s="18">
        <v>33</v>
      </c>
      <c r="B43" s="14">
        <v>599299</v>
      </c>
      <c r="C43" s="15" t="s">
        <v>2146</v>
      </c>
      <c r="D43" s="15" t="s">
        <v>2128</v>
      </c>
      <c r="E43" s="15" t="s">
        <v>87</v>
      </c>
      <c r="F43" s="15" t="s">
        <v>653</v>
      </c>
      <c r="G43" s="15" t="s">
        <v>111</v>
      </c>
      <c r="H43" s="16" t="s">
        <v>8</v>
      </c>
      <c r="I43" s="16" t="s">
        <v>19</v>
      </c>
      <c r="J43" s="15" t="s">
        <v>140</v>
      </c>
      <c r="K43" s="16"/>
      <c r="L43" s="16"/>
      <c r="M43" s="16" t="s">
        <v>119</v>
      </c>
      <c r="N43" s="16"/>
      <c r="O43" s="16"/>
      <c r="P43" s="16"/>
      <c r="Q43" s="16">
        <v>3</v>
      </c>
    </row>
    <row r="44" spans="1:17" ht="30" x14ac:dyDescent="0.25">
      <c r="A44" s="18">
        <v>34</v>
      </c>
      <c r="B44" s="14">
        <v>599300</v>
      </c>
      <c r="C44" s="15" t="s">
        <v>2147</v>
      </c>
      <c r="D44" s="15" t="s">
        <v>2148</v>
      </c>
      <c r="E44" s="15" t="s">
        <v>87</v>
      </c>
      <c r="F44" s="15" t="s">
        <v>861</v>
      </c>
      <c r="G44" s="15" t="s">
        <v>640</v>
      </c>
      <c r="H44" s="16" t="s">
        <v>8</v>
      </c>
      <c r="I44" s="16" t="s">
        <v>18</v>
      </c>
      <c r="J44" s="15" t="s">
        <v>2134</v>
      </c>
      <c r="K44" s="16"/>
      <c r="L44" s="16"/>
      <c r="M44" s="16" t="s">
        <v>337</v>
      </c>
      <c r="N44" s="16"/>
      <c r="O44" s="16"/>
      <c r="P44" s="16"/>
      <c r="Q44" s="16">
        <v>2</v>
      </c>
    </row>
    <row r="45" spans="1:17" ht="30" x14ac:dyDescent="0.25">
      <c r="A45" s="18">
        <v>35</v>
      </c>
      <c r="B45" s="14">
        <v>599301</v>
      </c>
      <c r="C45" s="15" t="s">
        <v>2147</v>
      </c>
      <c r="D45" s="15" t="s">
        <v>2148</v>
      </c>
      <c r="E45" s="15" t="s">
        <v>87</v>
      </c>
      <c r="F45" s="15" t="s">
        <v>117</v>
      </c>
      <c r="G45" s="15" t="s">
        <v>425</v>
      </c>
      <c r="H45" s="16" t="s">
        <v>8</v>
      </c>
      <c r="I45" s="16" t="s">
        <v>18</v>
      </c>
      <c r="J45" s="15" t="s">
        <v>140</v>
      </c>
      <c r="K45" s="16"/>
      <c r="L45" s="16"/>
      <c r="M45" s="16" t="s">
        <v>337</v>
      </c>
      <c r="N45" s="16"/>
      <c r="O45" s="16"/>
      <c r="P45" s="16"/>
      <c r="Q45" s="16">
        <v>1</v>
      </c>
    </row>
    <row r="46" spans="1:17" ht="30" x14ac:dyDescent="0.25">
      <c r="A46" s="18">
        <v>36</v>
      </c>
      <c r="B46" s="14">
        <v>599302</v>
      </c>
      <c r="C46" s="15" t="s">
        <v>2147</v>
      </c>
      <c r="D46" s="15" t="s">
        <v>2148</v>
      </c>
      <c r="E46" s="15" t="s">
        <v>87</v>
      </c>
      <c r="F46" s="15" t="s">
        <v>2149</v>
      </c>
      <c r="G46" s="15" t="s">
        <v>139</v>
      </c>
      <c r="H46" s="16" t="s">
        <v>8</v>
      </c>
      <c r="I46" s="16" t="s">
        <v>19</v>
      </c>
      <c r="J46" s="15" t="s">
        <v>145</v>
      </c>
      <c r="K46" s="16"/>
      <c r="L46" s="16" t="s">
        <v>337</v>
      </c>
      <c r="M46" s="16"/>
      <c r="N46" s="16"/>
      <c r="O46" s="16"/>
      <c r="P46" s="16"/>
      <c r="Q46" s="16">
        <v>1</v>
      </c>
    </row>
    <row r="47" spans="1:17" ht="30" x14ac:dyDescent="0.25">
      <c r="A47" s="18">
        <v>37</v>
      </c>
      <c r="B47" s="14">
        <v>599303</v>
      </c>
      <c r="C47" s="15" t="s">
        <v>2147</v>
      </c>
      <c r="D47" s="15" t="s">
        <v>2148</v>
      </c>
      <c r="E47" s="15" t="s">
        <v>87</v>
      </c>
      <c r="F47" s="15" t="s">
        <v>2150</v>
      </c>
      <c r="G47" s="15" t="s">
        <v>111</v>
      </c>
      <c r="H47" s="16" t="s">
        <v>7</v>
      </c>
      <c r="I47" s="16" t="s">
        <v>19</v>
      </c>
      <c r="J47" s="15" t="s">
        <v>449</v>
      </c>
      <c r="K47" s="16"/>
      <c r="L47" s="16"/>
      <c r="M47" s="16"/>
      <c r="N47" s="16"/>
      <c r="O47" s="16"/>
      <c r="P47" s="16" t="s">
        <v>337</v>
      </c>
      <c r="Q47" s="16">
        <v>5</v>
      </c>
    </row>
    <row r="48" spans="1:17" ht="30" x14ac:dyDescent="0.25">
      <c r="A48" s="18">
        <v>38</v>
      </c>
      <c r="B48" s="14">
        <v>599304</v>
      </c>
      <c r="C48" s="15" t="s">
        <v>2151</v>
      </c>
      <c r="D48" s="15" t="s">
        <v>2145</v>
      </c>
      <c r="E48" s="15" t="s">
        <v>87</v>
      </c>
      <c r="F48" s="15" t="s">
        <v>861</v>
      </c>
      <c r="G48" s="15" t="s">
        <v>111</v>
      </c>
      <c r="H48" s="16" t="s">
        <v>8</v>
      </c>
      <c r="I48" s="16" t="s">
        <v>18</v>
      </c>
      <c r="J48" s="15" t="s">
        <v>117</v>
      </c>
      <c r="K48" s="16"/>
      <c r="L48" s="16"/>
      <c r="M48" s="16" t="s">
        <v>337</v>
      </c>
      <c r="N48" s="16"/>
      <c r="O48" s="16"/>
      <c r="P48" s="16"/>
      <c r="Q48" s="16">
        <v>2</v>
      </c>
    </row>
    <row r="49" spans="1:17" ht="30" x14ac:dyDescent="0.25">
      <c r="A49" s="18">
        <v>39</v>
      </c>
      <c r="B49" s="14">
        <v>599305</v>
      </c>
      <c r="C49" s="15" t="s">
        <v>2151</v>
      </c>
      <c r="D49" s="15" t="s">
        <v>2145</v>
      </c>
      <c r="E49" s="15" t="s">
        <v>87</v>
      </c>
      <c r="F49" s="15" t="s">
        <v>212</v>
      </c>
      <c r="G49" s="15" t="s">
        <v>111</v>
      </c>
      <c r="H49" s="16" t="s">
        <v>8</v>
      </c>
      <c r="I49" s="16" t="s">
        <v>18</v>
      </c>
      <c r="J49" s="15" t="s">
        <v>112</v>
      </c>
      <c r="K49" s="16" t="s">
        <v>337</v>
      </c>
      <c r="L49" s="16"/>
      <c r="M49" s="16"/>
      <c r="N49" s="16"/>
      <c r="O49" s="16"/>
      <c r="P49" s="16"/>
      <c r="Q49" s="16">
        <v>1</v>
      </c>
    </row>
    <row r="50" spans="1:17" ht="30" x14ac:dyDescent="0.25">
      <c r="A50" s="18">
        <v>40</v>
      </c>
      <c r="B50" s="14">
        <v>599306</v>
      </c>
      <c r="C50" s="15" t="s">
        <v>2151</v>
      </c>
      <c r="D50" s="15" t="s">
        <v>2145</v>
      </c>
      <c r="E50" s="15" t="s">
        <v>87</v>
      </c>
      <c r="F50" s="15" t="s">
        <v>2152</v>
      </c>
      <c r="G50" s="15" t="s">
        <v>111</v>
      </c>
      <c r="H50" s="16" t="s">
        <v>7</v>
      </c>
      <c r="I50" s="16" t="s">
        <v>19</v>
      </c>
      <c r="J50" s="15" t="s">
        <v>195</v>
      </c>
      <c r="K50" s="16"/>
      <c r="L50" s="16"/>
      <c r="M50" s="16"/>
      <c r="N50" s="16"/>
      <c r="O50" s="16"/>
      <c r="P50" s="16" t="s">
        <v>337</v>
      </c>
      <c r="Q50" s="16">
        <v>2</v>
      </c>
    </row>
    <row r="51" spans="1:17" ht="30" x14ac:dyDescent="0.25">
      <c r="A51" s="18">
        <v>41</v>
      </c>
      <c r="B51" s="14">
        <v>599307</v>
      </c>
      <c r="C51" s="15" t="s">
        <v>2151</v>
      </c>
      <c r="D51" s="15" t="s">
        <v>2145</v>
      </c>
      <c r="E51" s="15" t="s">
        <v>87</v>
      </c>
      <c r="F51" s="15" t="s">
        <v>153</v>
      </c>
      <c r="G51" s="15" t="s">
        <v>111</v>
      </c>
      <c r="H51" s="16" t="s">
        <v>7</v>
      </c>
      <c r="I51" s="16" t="s">
        <v>18</v>
      </c>
      <c r="J51" s="15" t="s">
        <v>195</v>
      </c>
      <c r="K51" s="16"/>
      <c r="L51" s="16"/>
      <c r="M51" s="16"/>
      <c r="N51" s="16"/>
      <c r="O51" s="16"/>
      <c r="P51" s="16" t="s">
        <v>337</v>
      </c>
      <c r="Q51" s="16">
        <v>2</v>
      </c>
    </row>
    <row r="52" spans="1:17" ht="30" x14ac:dyDescent="0.25">
      <c r="A52" s="18">
        <v>42</v>
      </c>
      <c r="B52" s="14">
        <v>599308</v>
      </c>
      <c r="C52" s="15" t="s">
        <v>2151</v>
      </c>
      <c r="D52" s="15" t="s">
        <v>2145</v>
      </c>
      <c r="E52" s="15" t="s">
        <v>87</v>
      </c>
      <c r="F52" s="15" t="s">
        <v>2153</v>
      </c>
      <c r="G52" s="15" t="s">
        <v>111</v>
      </c>
      <c r="H52" s="16" t="s">
        <v>7</v>
      </c>
      <c r="I52" s="16" t="s">
        <v>19</v>
      </c>
      <c r="J52" s="15" t="s">
        <v>378</v>
      </c>
      <c r="K52" s="16"/>
      <c r="L52" s="16"/>
      <c r="M52" s="16"/>
      <c r="N52" s="16"/>
      <c r="O52" s="16"/>
      <c r="P52" s="16" t="s">
        <v>337</v>
      </c>
      <c r="Q52" s="16">
        <v>1</v>
      </c>
    </row>
    <row r="53" spans="1:17" ht="30" x14ac:dyDescent="0.25">
      <c r="A53" s="18">
        <v>43</v>
      </c>
      <c r="B53" s="14">
        <v>599309</v>
      </c>
      <c r="C53" s="15" t="s">
        <v>2151</v>
      </c>
      <c r="D53" s="15" t="s">
        <v>2145</v>
      </c>
      <c r="E53" s="15" t="s">
        <v>87</v>
      </c>
      <c r="F53" s="15" t="s">
        <v>2154</v>
      </c>
      <c r="G53" s="15" t="s">
        <v>111</v>
      </c>
      <c r="H53" s="16" t="s">
        <v>7</v>
      </c>
      <c r="I53" s="16" t="s">
        <v>18</v>
      </c>
      <c r="J53" s="15" t="s">
        <v>378</v>
      </c>
      <c r="K53" s="16"/>
      <c r="L53" s="16"/>
      <c r="M53" s="16"/>
      <c r="N53" s="16" t="s">
        <v>337</v>
      </c>
      <c r="O53" s="16"/>
      <c r="P53" s="16"/>
      <c r="Q53" s="16">
        <v>1</v>
      </c>
    </row>
    <row r="54" spans="1:17" ht="30" x14ac:dyDescent="0.25">
      <c r="A54" s="18">
        <v>44</v>
      </c>
      <c r="B54" s="14">
        <v>599310</v>
      </c>
      <c r="C54" s="15" t="s">
        <v>2151</v>
      </c>
      <c r="D54" s="15" t="s">
        <v>2145</v>
      </c>
      <c r="E54" s="15" t="s">
        <v>87</v>
      </c>
      <c r="F54" s="15" t="s">
        <v>2082</v>
      </c>
      <c r="G54" s="15" t="s">
        <v>111</v>
      </c>
      <c r="H54" s="16" t="s">
        <v>7</v>
      </c>
      <c r="I54" s="16" t="s">
        <v>18</v>
      </c>
      <c r="J54" s="15" t="s">
        <v>378</v>
      </c>
      <c r="K54" s="16"/>
      <c r="L54" s="16"/>
      <c r="M54" s="16"/>
      <c r="N54" s="16" t="s">
        <v>337</v>
      </c>
      <c r="O54" s="16"/>
      <c r="P54" s="16"/>
      <c r="Q54" s="16">
        <v>1</v>
      </c>
    </row>
    <row r="55" spans="1:17" ht="30" x14ac:dyDescent="0.25">
      <c r="A55" s="18">
        <v>45</v>
      </c>
      <c r="B55" s="14">
        <v>599311</v>
      </c>
      <c r="C55" s="15" t="s">
        <v>2155</v>
      </c>
      <c r="D55" s="15" t="s">
        <v>2156</v>
      </c>
      <c r="E55" s="15" t="s">
        <v>87</v>
      </c>
      <c r="F55" s="15" t="s">
        <v>1210</v>
      </c>
      <c r="G55" s="15" t="s">
        <v>425</v>
      </c>
      <c r="H55" s="16" t="s">
        <v>8</v>
      </c>
      <c r="I55" s="16" t="s">
        <v>18</v>
      </c>
      <c r="J55" s="15" t="s">
        <v>2157</v>
      </c>
      <c r="K55" s="16"/>
      <c r="L55" s="16" t="s">
        <v>337</v>
      </c>
      <c r="M55" s="16"/>
      <c r="N55" s="16"/>
      <c r="O55" s="16"/>
      <c r="P55" s="16"/>
      <c r="Q55" s="16">
        <v>1</v>
      </c>
    </row>
    <row r="56" spans="1:17" ht="30" x14ac:dyDescent="0.25">
      <c r="A56" s="18">
        <v>46</v>
      </c>
      <c r="B56" s="14">
        <v>599312</v>
      </c>
      <c r="C56" s="15" t="s">
        <v>2155</v>
      </c>
      <c r="D56" s="15" t="s">
        <v>2156</v>
      </c>
      <c r="E56" s="15" t="s">
        <v>87</v>
      </c>
      <c r="F56" s="15" t="s">
        <v>126</v>
      </c>
      <c r="G56" s="15" t="s">
        <v>425</v>
      </c>
      <c r="H56" s="16" t="s">
        <v>8</v>
      </c>
      <c r="I56" s="16" t="s">
        <v>19</v>
      </c>
      <c r="J56" s="15" t="s">
        <v>477</v>
      </c>
      <c r="K56" s="16"/>
      <c r="L56" s="16" t="s">
        <v>337</v>
      </c>
      <c r="M56" s="16"/>
      <c r="N56" s="16"/>
      <c r="O56" s="16"/>
      <c r="P56" s="16"/>
      <c r="Q56" s="16">
        <v>1</v>
      </c>
    </row>
    <row r="57" spans="1:17" ht="30" x14ac:dyDescent="0.25">
      <c r="A57" s="18">
        <v>47</v>
      </c>
      <c r="B57" s="14">
        <v>599313</v>
      </c>
      <c r="C57" s="15" t="s">
        <v>2158</v>
      </c>
      <c r="D57" s="15" t="s">
        <v>2159</v>
      </c>
      <c r="E57" s="15" t="s">
        <v>87</v>
      </c>
      <c r="F57" s="15" t="s">
        <v>2160</v>
      </c>
      <c r="G57" s="15" t="s">
        <v>1964</v>
      </c>
      <c r="H57" s="16" t="s">
        <v>8</v>
      </c>
      <c r="I57" s="16" t="s">
        <v>19</v>
      </c>
      <c r="J57" s="15" t="s">
        <v>372</v>
      </c>
      <c r="K57" s="16"/>
      <c r="L57" s="16" t="s">
        <v>337</v>
      </c>
      <c r="M57" s="16"/>
      <c r="N57" s="16"/>
      <c r="O57" s="16"/>
      <c r="P57" s="16"/>
      <c r="Q57" s="16">
        <v>1</v>
      </c>
    </row>
    <row r="58" spans="1:17" ht="30" x14ac:dyDescent="0.25">
      <c r="A58" s="18">
        <v>48</v>
      </c>
      <c r="B58" s="14">
        <v>599314</v>
      </c>
      <c r="C58" s="15" t="s">
        <v>2158</v>
      </c>
      <c r="D58" s="15" t="s">
        <v>2159</v>
      </c>
      <c r="E58" s="15" t="s">
        <v>87</v>
      </c>
      <c r="F58" s="15" t="s">
        <v>664</v>
      </c>
      <c r="G58" s="15" t="s">
        <v>1964</v>
      </c>
      <c r="H58" s="16" t="s">
        <v>8</v>
      </c>
      <c r="I58" s="16" t="s">
        <v>19</v>
      </c>
      <c r="J58" s="15" t="s">
        <v>461</v>
      </c>
      <c r="K58" s="16"/>
      <c r="L58" s="16" t="s">
        <v>337</v>
      </c>
      <c r="M58" s="16"/>
      <c r="N58" s="16"/>
      <c r="O58" s="16"/>
      <c r="P58" s="16"/>
      <c r="Q58" s="16">
        <v>1</v>
      </c>
    </row>
    <row r="59" spans="1:17" ht="30" x14ac:dyDescent="0.25">
      <c r="A59" s="18">
        <v>49</v>
      </c>
      <c r="B59" s="14">
        <v>599315</v>
      </c>
      <c r="C59" s="15" t="s">
        <v>2161</v>
      </c>
      <c r="D59" s="15" t="s">
        <v>2162</v>
      </c>
      <c r="E59" s="15" t="s">
        <v>87</v>
      </c>
      <c r="F59" s="15" t="s">
        <v>1491</v>
      </c>
      <c r="G59" s="15" t="s">
        <v>1944</v>
      </c>
      <c r="H59" s="16" t="s">
        <v>8</v>
      </c>
      <c r="I59" s="16" t="s">
        <v>19</v>
      </c>
      <c r="J59" s="15" t="s">
        <v>140</v>
      </c>
      <c r="K59" s="16"/>
      <c r="L59" s="16"/>
      <c r="M59" s="16" t="s">
        <v>337</v>
      </c>
      <c r="N59" s="16"/>
      <c r="O59" s="16"/>
      <c r="P59" s="16"/>
      <c r="Q59" s="16">
        <v>4</v>
      </c>
    </row>
    <row r="60" spans="1:17" ht="30" x14ac:dyDescent="0.25">
      <c r="A60" s="18">
        <v>50</v>
      </c>
      <c r="B60" s="14">
        <v>599316</v>
      </c>
      <c r="C60" s="15" t="s">
        <v>2161</v>
      </c>
      <c r="D60" s="15" t="s">
        <v>2162</v>
      </c>
      <c r="E60" s="15" t="s">
        <v>87</v>
      </c>
      <c r="F60" s="15" t="s">
        <v>2163</v>
      </c>
      <c r="G60" s="15" t="s">
        <v>152</v>
      </c>
      <c r="H60" s="16" t="s">
        <v>8</v>
      </c>
      <c r="I60" s="16" t="s">
        <v>18</v>
      </c>
      <c r="J60" s="15" t="s">
        <v>1927</v>
      </c>
      <c r="K60" s="16" t="s">
        <v>337</v>
      </c>
      <c r="L60" s="16"/>
      <c r="M60" s="16"/>
      <c r="N60" s="16"/>
      <c r="O60" s="16"/>
      <c r="P60" s="16"/>
      <c r="Q60" s="16">
        <v>1</v>
      </c>
    </row>
    <row r="61" spans="1:17" ht="30" x14ac:dyDescent="0.25">
      <c r="A61" s="18">
        <v>51</v>
      </c>
      <c r="B61" s="14">
        <v>599317</v>
      </c>
      <c r="C61" s="15" t="s">
        <v>2164</v>
      </c>
      <c r="D61" s="15" t="s">
        <v>2165</v>
      </c>
      <c r="E61" s="15" t="s">
        <v>87</v>
      </c>
      <c r="F61" s="15" t="s">
        <v>1482</v>
      </c>
      <c r="G61" s="15" t="s">
        <v>2111</v>
      </c>
      <c r="H61" s="16" t="s">
        <v>8</v>
      </c>
      <c r="I61" s="16" t="s">
        <v>19</v>
      </c>
      <c r="J61" s="15" t="s">
        <v>247</v>
      </c>
      <c r="K61" s="16"/>
      <c r="L61" s="16"/>
      <c r="M61" s="16" t="s">
        <v>337</v>
      </c>
      <c r="N61" s="16"/>
      <c r="O61" s="16"/>
      <c r="P61" s="16"/>
      <c r="Q61" s="16">
        <v>1</v>
      </c>
    </row>
    <row r="62" spans="1:17" ht="30" x14ac:dyDescent="0.25">
      <c r="A62" s="18">
        <v>52</v>
      </c>
      <c r="B62" s="14">
        <v>599318</v>
      </c>
      <c r="C62" s="15" t="s">
        <v>2164</v>
      </c>
      <c r="D62" s="15" t="s">
        <v>2165</v>
      </c>
      <c r="E62" s="15" t="s">
        <v>87</v>
      </c>
      <c r="F62" s="15" t="s">
        <v>1142</v>
      </c>
      <c r="G62" s="15" t="s">
        <v>111</v>
      </c>
      <c r="H62" s="16" t="s">
        <v>8</v>
      </c>
      <c r="I62" s="16" t="s">
        <v>18</v>
      </c>
      <c r="J62" s="15" t="s">
        <v>140</v>
      </c>
      <c r="K62" s="16"/>
      <c r="L62" s="16"/>
      <c r="M62" s="16" t="s">
        <v>337</v>
      </c>
      <c r="N62" s="16"/>
      <c r="O62" s="16"/>
      <c r="P62" s="16"/>
      <c r="Q62" s="16">
        <v>3</v>
      </c>
    </row>
    <row r="63" spans="1:17" ht="30" x14ac:dyDescent="0.25">
      <c r="A63" s="18">
        <v>53</v>
      </c>
      <c r="B63" s="14">
        <v>599319</v>
      </c>
      <c r="C63" s="15" t="s">
        <v>2164</v>
      </c>
      <c r="D63" s="15" t="s">
        <v>2165</v>
      </c>
      <c r="E63" s="15" t="s">
        <v>87</v>
      </c>
      <c r="F63" s="15" t="s">
        <v>2166</v>
      </c>
      <c r="G63" s="15" t="s">
        <v>111</v>
      </c>
      <c r="H63" s="16" t="s">
        <v>8</v>
      </c>
      <c r="I63" s="16" t="s">
        <v>18</v>
      </c>
      <c r="J63" s="15" t="s">
        <v>195</v>
      </c>
      <c r="K63" s="16"/>
      <c r="L63" s="16"/>
      <c r="M63" s="16" t="s">
        <v>337</v>
      </c>
      <c r="N63" s="16"/>
      <c r="O63" s="16"/>
      <c r="P63" s="16"/>
      <c r="Q63" s="16">
        <v>6</v>
      </c>
    </row>
    <row r="64" spans="1:17" ht="30" x14ac:dyDescent="0.25">
      <c r="A64" s="18">
        <v>54</v>
      </c>
      <c r="B64" s="14">
        <v>599320</v>
      </c>
      <c r="C64" s="15" t="s">
        <v>2164</v>
      </c>
      <c r="D64" s="15" t="s">
        <v>2165</v>
      </c>
      <c r="E64" s="15" t="s">
        <v>87</v>
      </c>
      <c r="F64" s="15" t="s">
        <v>140</v>
      </c>
      <c r="G64" s="15" t="s">
        <v>111</v>
      </c>
      <c r="H64" s="16" t="s">
        <v>8</v>
      </c>
      <c r="I64" s="16" t="s">
        <v>18</v>
      </c>
      <c r="J64" s="15" t="s">
        <v>140</v>
      </c>
      <c r="K64" s="16"/>
      <c r="L64" s="16"/>
      <c r="M64" s="16" t="s">
        <v>337</v>
      </c>
      <c r="N64" s="16"/>
      <c r="O64" s="16"/>
      <c r="P64" s="16"/>
      <c r="Q64" s="16">
        <v>3</v>
      </c>
    </row>
    <row r="65" spans="1:17" ht="30" x14ac:dyDescent="0.25">
      <c r="A65" s="18">
        <v>55</v>
      </c>
      <c r="B65" s="14">
        <v>599321</v>
      </c>
      <c r="C65" s="15" t="s">
        <v>2167</v>
      </c>
      <c r="D65" s="15" t="s">
        <v>2168</v>
      </c>
      <c r="E65" s="15" t="s">
        <v>87</v>
      </c>
      <c r="F65" s="15" t="s">
        <v>212</v>
      </c>
      <c r="G65" s="15" t="s">
        <v>139</v>
      </c>
      <c r="H65" s="16" t="s">
        <v>8</v>
      </c>
      <c r="I65" s="16" t="s">
        <v>18</v>
      </c>
      <c r="J65" s="15" t="s">
        <v>117</v>
      </c>
      <c r="K65" s="16"/>
      <c r="L65" s="16"/>
      <c r="M65" s="16" t="s">
        <v>337</v>
      </c>
      <c r="N65" s="16"/>
      <c r="O65" s="16"/>
      <c r="P65" s="16"/>
      <c r="Q65" s="16">
        <v>2</v>
      </c>
    </row>
    <row r="66" spans="1:17" ht="45" x14ac:dyDescent="0.25">
      <c r="A66" s="18">
        <v>56</v>
      </c>
      <c r="B66" s="14">
        <v>599322</v>
      </c>
      <c r="C66" s="15" t="s">
        <v>2169</v>
      </c>
      <c r="D66" s="15" t="s">
        <v>2125</v>
      </c>
      <c r="E66" s="15" t="s">
        <v>87</v>
      </c>
      <c r="F66" s="15" t="s">
        <v>1115</v>
      </c>
      <c r="G66" s="15" t="s">
        <v>486</v>
      </c>
      <c r="H66" s="16" t="s">
        <v>8</v>
      </c>
      <c r="I66" s="16" t="s">
        <v>19</v>
      </c>
      <c r="J66" s="15" t="s">
        <v>114</v>
      </c>
      <c r="K66" s="16"/>
      <c r="L66" s="16"/>
      <c r="M66" s="16" t="s">
        <v>154</v>
      </c>
      <c r="N66" s="16"/>
      <c r="O66" s="16"/>
      <c r="P66" s="16"/>
      <c r="Q66" s="16">
        <v>2</v>
      </c>
    </row>
    <row r="67" spans="1:17" ht="30" x14ac:dyDescent="0.25">
      <c r="A67" s="18">
        <v>57</v>
      </c>
      <c r="B67" s="14">
        <v>599323</v>
      </c>
      <c r="C67" s="15" t="s">
        <v>2170</v>
      </c>
      <c r="D67" s="15" t="s">
        <v>2125</v>
      </c>
      <c r="E67" s="15" t="s">
        <v>87</v>
      </c>
      <c r="F67" s="15" t="s">
        <v>103</v>
      </c>
      <c r="G67" s="15" t="s">
        <v>486</v>
      </c>
      <c r="H67" s="16" t="s">
        <v>8</v>
      </c>
      <c r="I67" s="16" t="s">
        <v>18</v>
      </c>
      <c r="J67" s="15" t="s">
        <v>145</v>
      </c>
      <c r="K67" s="16"/>
      <c r="L67" s="16"/>
      <c r="M67" s="16" t="s">
        <v>132</v>
      </c>
      <c r="N67" s="16"/>
      <c r="O67" s="16"/>
      <c r="P67" s="16"/>
      <c r="Q67" s="16">
        <v>2</v>
      </c>
    </row>
    <row r="68" spans="1:17" ht="30" x14ac:dyDescent="0.25">
      <c r="A68" s="18">
        <v>58</v>
      </c>
      <c r="B68" s="14">
        <v>599324</v>
      </c>
      <c r="C68" s="15" t="s">
        <v>2170</v>
      </c>
      <c r="D68" s="15" t="s">
        <v>2125</v>
      </c>
      <c r="E68" s="15" t="s">
        <v>87</v>
      </c>
      <c r="F68" s="15" t="s">
        <v>1138</v>
      </c>
      <c r="G68" s="15" t="s">
        <v>486</v>
      </c>
      <c r="H68" s="16" t="s">
        <v>8</v>
      </c>
      <c r="I68" s="16" t="s">
        <v>19</v>
      </c>
      <c r="J68" s="15" t="s">
        <v>350</v>
      </c>
      <c r="K68" s="16"/>
      <c r="L68" s="16"/>
      <c r="M68" s="16" t="s">
        <v>99</v>
      </c>
      <c r="N68" s="16"/>
      <c r="O68" s="16"/>
      <c r="P68" s="16"/>
      <c r="Q68" s="16">
        <v>2</v>
      </c>
    </row>
    <row r="69" spans="1:17" ht="30" x14ac:dyDescent="0.25">
      <c r="A69" s="18">
        <v>59</v>
      </c>
      <c r="B69" s="14">
        <v>599325</v>
      </c>
      <c r="C69" s="15" t="s">
        <v>2171</v>
      </c>
      <c r="D69" s="15" t="s">
        <v>2128</v>
      </c>
      <c r="E69" s="15" t="s">
        <v>87</v>
      </c>
      <c r="F69" s="15" t="s">
        <v>2172</v>
      </c>
      <c r="G69" s="15" t="s">
        <v>139</v>
      </c>
      <c r="H69" s="16" t="s">
        <v>8</v>
      </c>
      <c r="I69" s="16" t="s">
        <v>18</v>
      </c>
      <c r="J69" s="15" t="s">
        <v>140</v>
      </c>
      <c r="K69" s="16"/>
      <c r="L69" s="16"/>
      <c r="M69" s="16" t="s">
        <v>97</v>
      </c>
      <c r="N69" s="16"/>
      <c r="O69" s="16"/>
      <c r="P69" s="16"/>
      <c r="Q69" s="16">
        <v>6</v>
      </c>
    </row>
    <row r="70" spans="1:17" ht="30" x14ac:dyDescent="0.25">
      <c r="A70" s="18">
        <v>60</v>
      </c>
      <c r="B70" s="14">
        <v>599326</v>
      </c>
      <c r="C70" s="15" t="s">
        <v>2171</v>
      </c>
      <c r="D70" s="15" t="s">
        <v>2128</v>
      </c>
      <c r="E70" s="15" t="s">
        <v>87</v>
      </c>
      <c r="F70" s="15" t="s">
        <v>179</v>
      </c>
      <c r="G70" s="15" t="s">
        <v>2111</v>
      </c>
      <c r="H70" s="16" t="s">
        <v>8</v>
      </c>
      <c r="I70" s="16" t="s">
        <v>18</v>
      </c>
      <c r="J70" s="15" t="s">
        <v>112</v>
      </c>
      <c r="K70" s="16"/>
      <c r="L70" s="16" t="s">
        <v>108</v>
      </c>
      <c r="M70" s="16"/>
      <c r="N70" s="16"/>
      <c r="O70" s="16"/>
      <c r="P70" s="16"/>
      <c r="Q70" s="16">
        <v>1</v>
      </c>
    </row>
    <row r="71" spans="1:17" ht="30" x14ac:dyDescent="0.25">
      <c r="A71" s="18">
        <v>61</v>
      </c>
      <c r="B71" s="14">
        <v>599327</v>
      </c>
      <c r="C71" s="15" t="s">
        <v>2173</v>
      </c>
      <c r="D71" s="15" t="s">
        <v>2130</v>
      </c>
      <c r="E71" s="15" t="s">
        <v>87</v>
      </c>
      <c r="F71" s="15" t="s">
        <v>2174</v>
      </c>
      <c r="G71" s="15" t="s">
        <v>111</v>
      </c>
      <c r="H71" s="16" t="s">
        <v>8</v>
      </c>
      <c r="I71" s="16" t="s">
        <v>18</v>
      </c>
      <c r="J71" s="15" t="s">
        <v>117</v>
      </c>
      <c r="K71" s="16"/>
      <c r="L71" s="16"/>
      <c r="M71" s="16" t="s">
        <v>132</v>
      </c>
      <c r="N71" s="16"/>
      <c r="O71" s="16"/>
      <c r="P71" s="16"/>
      <c r="Q71" s="16">
        <v>2</v>
      </c>
    </row>
    <row r="72" spans="1:17" ht="30" x14ac:dyDescent="0.25">
      <c r="A72" s="18">
        <v>62</v>
      </c>
      <c r="B72" s="14">
        <v>599328</v>
      </c>
      <c r="C72" s="15" t="s">
        <v>2173</v>
      </c>
      <c r="D72" s="15" t="s">
        <v>2130</v>
      </c>
      <c r="E72" s="15" t="s">
        <v>87</v>
      </c>
      <c r="F72" s="15" t="s">
        <v>1075</v>
      </c>
      <c r="G72" s="15" t="s">
        <v>1964</v>
      </c>
      <c r="H72" s="16" t="s">
        <v>8</v>
      </c>
      <c r="I72" s="16" t="s">
        <v>19</v>
      </c>
      <c r="J72" s="15" t="s">
        <v>1320</v>
      </c>
      <c r="K72" s="16"/>
      <c r="L72" s="16"/>
      <c r="M72" s="16" t="s">
        <v>97</v>
      </c>
      <c r="N72" s="16"/>
      <c r="O72" s="16"/>
      <c r="P72" s="16"/>
      <c r="Q72" s="16">
        <v>4</v>
      </c>
    </row>
    <row r="73" spans="1:17" ht="30" x14ac:dyDescent="0.25">
      <c r="A73" s="18">
        <v>63</v>
      </c>
      <c r="B73" s="14">
        <v>599329</v>
      </c>
      <c r="C73" s="15" t="s">
        <v>2173</v>
      </c>
      <c r="D73" s="15" t="s">
        <v>2130</v>
      </c>
      <c r="E73" s="15" t="s">
        <v>87</v>
      </c>
      <c r="F73" s="15" t="s">
        <v>2175</v>
      </c>
      <c r="G73" s="15" t="s">
        <v>1964</v>
      </c>
      <c r="H73" s="16" t="s">
        <v>8</v>
      </c>
      <c r="I73" s="16" t="s">
        <v>19</v>
      </c>
      <c r="J73" s="15" t="s">
        <v>1320</v>
      </c>
      <c r="K73" s="16"/>
      <c r="L73" s="16"/>
      <c r="M73" s="16" t="s">
        <v>186</v>
      </c>
      <c r="N73" s="16"/>
      <c r="O73" s="16"/>
      <c r="P73" s="16"/>
      <c r="Q73" s="16">
        <v>8</v>
      </c>
    </row>
    <row r="74" spans="1:17" ht="30" x14ac:dyDescent="0.25">
      <c r="A74" s="18">
        <v>64</v>
      </c>
      <c r="B74" s="14">
        <v>599330</v>
      </c>
      <c r="C74" s="15" t="s">
        <v>2173</v>
      </c>
      <c r="D74" s="15" t="s">
        <v>2130</v>
      </c>
      <c r="E74" s="15" t="s">
        <v>87</v>
      </c>
      <c r="F74" s="15" t="s">
        <v>2176</v>
      </c>
      <c r="G74" s="15" t="s">
        <v>1964</v>
      </c>
      <c r="H74" s="16" t="s">
        <v>8</v>
      </c>
      <c r="I74" s="16" t="s">
        <v>19</v>
      </c>
      <c r="J74" s="15" t="s">
        <v>1320</v>
      </c>
      <c r="K74" s="16"/>
      <c r="L74" s="16"/>
      <c r="M74" s="16" t="s">
        <v>99</v>
      </c>
      <c r="N74" s="16"/>
      <c r="O74" s="16"/>
      <c r="P74" s="16"/>
      <c r="Q74" s="16">
        <v>3</v>
      </c>
    </row>
    <row r="75" spans="1:17" ht="30" x14ac:dyDescent="0.25">
      <c r="A75" s="18">
        <v>65</v>
      </c>
      <c r="B75" s="14">
        <v>599331</v>
      </c>
      <c r="C75" s="15" t="s">
        <v>2173</v>
      </c>
      <c r="D75" s="15" t="s">
        <v>2130</v>
      </c>
      <c r="E75" s="15" t="s">
        <v>87</v>
      </c>
      <c r="F75" s="15" t="s">
        <v>2177</v>
      </c>
      <c r="G75" s="15" t="s">
        <v>111</v>
      </c>
      <c r="H75" s="16" t="s">
        <v>8</v>
      </c>
      <c r="I75" s="16" t="s">
        <v>19</v>
      </c>
      <c r="J75" s="15" t="s">
        <v>2178</v>
      </c>
      <c r="K75" s="16"/>
      <c r="L75" s="16"/>
      <c r="M75" s="16" t="s">
        <v>132</v>
      </c>
      <c r="N75" s="16"/>
      <c r="O75" s="16"/>
      <c r="P75" s="16"/>
      <c r="Q75" s="16">
        <v>3</v>
      </c>
    </row>
    <row r="76" spans="1:17" ht="30" x14ac:dyDescent="0.25">
      <c r="A76" s="18">
        <v>66</v>
      </c>
      <c r="B76" s="14">
        <v>599332</v>
      </c>
      <c r="C76" s="15" t="s">
        <v>2179</v>
      </c>
      <c r="D76" s="15" t="s">
        <v>2130</v>
      </c>
      <c r="E76" s="15" t="s">
        <v>87</v>
      </c>
      <c r="F76" s="15" t="s">
        <v>301</v>
      </c>
      <c r="G76" s="15" t="s">
        <v>111</v>
      </c>
      <c r="H76" s="16" t="s">
        <v>7</v>
      </c>
      <c r="I76" s="16" t="s">
        <v>18</v>
      </c>
      <c r="J76" s="15" t="s">
        <v>368</v>
      </c>
      <c r="K76" s="16"/>
      <c r="L76" s="16"/>
      <c r="M76" s="16"/>
      <c r="N76" s="16"/>
      <c r="O76" s="16"/>
      <c r="P76" s="16" t="s">
        <v>248</v>
      </c>
      <c r="Q76" s="16">
        <v>1</v>
      </c>
    </row>
    <row r="77" spans="1:17" ht="30" x14ac:dyDescent="0.25">
      <c r="A77" s="18">
        <v>67</v>
      </c>
      <c r="B77" s="14">
        <v>599333</v>
      </c>
      <c r="C77" s="15" t="s">
        <v>2179</v>
      </c>
      <c r="D77" s="15" t="s">
        <v>2130</v>
      </c>
      <c r="E77" s="15" t="s">
        <v>87</v>
      </c>
      <c r="F77" s="15" t="s">
        <v>2180</v>
      </c>
      <c r="G77" s="15" t="s">
        <v>486</v>
      </c>
      <c r="H77" s="16" t="s">
        <v>8</v>
      </c>
      <c r="I77" s="16" t="s">
        <v>18</v>
      </c>
      <c r="J77" s="15" t="s">
        <v>336</v>
      </c>
      <c r="K77" s="16"/>
      <c r="L77" s="16"/>
      <c r="M77" s="16" t="s">
        <v>132</v>
      </c>
      <c r="N77" s="16"/>
      <c r="O77" s="16"/>
      <c r="P77" s="16"/>
      <c r="Q77" s="16">
        <v>4</v>
      </c>
    </row>
    <row r="78" spans="1:17" ht="30" x14ac:dyDescent="0.25">
      <c r="A78" s="18">
        <v>68</v>
      </c>
      <c r="B78" s="14">
        <v>599334</v>
      </c>
      <c r="C78" s="15" t="s">
        <v>2181</v>
      </c>
      <c r="D78" s="15" t="s">
        <v>2182</v>
      </c>
      <c r="E78" s="15" t="s">
        <v>87</v>
      </c>
      <c r="F78" s="15" t="s">
        <v>2183</v>
      </c>
      <c r="G78" s="15" t="s">
        <v>1964</v>
      </c>
      <c r="H78" s="16" t="s">
        <v>8</v>
      </c>
      <c r="I78" s="16" t="s">
        <v>19</v>
      </c>
      <c r="J78" s="15" t="s">
        <v>1320</v>
      </c>
      <c r="K78" s="16"/>
      <c r="L78" s="16"/>
      <c r="M78" s="16" t="s">
        <v>132</v>
      </c>
      <c r="N78" s="16"/>
      <c r="O78" s="16"/>
      <c r="P78" s="16"/>
      <c r="Q78" s="16">
        <v>1</v>
      </c>
    </row>
    <row r="79" spans="1:17" ht="30" x14ac:dyDescent="0.25">
      <c r="A79" s="18">
        <v>69</v>
      </c>
      <c r="B79" s="14">
        <v>599335</v>
      </c>
      <c r="C79" s="15" t="s">
        <v>2181</v>
      </c>
      <c r="D79" s="15" t="s">
        <v>2182</v>
      </c>
      <c r="E79" s="15" t="s">
        <v>87</v>
      </c>
      <c r="F79" s="15" t="s">
        <v>2184</v>
      </c>
      <c r="G79" s="15" t="s">
        <v>1964</v>
      </c>
      <c r="H79" s="16" t="s">
        <v>8</v>
      </c>
      <c r="I79" s="16" t="s">
        <v>19</v>
      </c>
      <c r="J79" s="15" t="s">
        <v>1320</v>
      </c>
      <c r="K79" s="16"/>
      <c r="L79" s="16"/>
      <c r="M79" s="16" t="s">
        <v>105</v>
      </c>
      <c r="N79" s="16"/>
      <c r="O79" s="16"/>
      <c r="P79" s="16"/>
      <c r="Q79" s="16">
        <v>2</v>
      </c>
    </row>
    <row r="80" spans="1:17" ht="30" x14ac:dyDescent="0.25">
      <c r="A80" s="18">
        <v>70</v>
      </c>
      <c r="B80" s="14">
        <v>599336</v>
      </c>
      <c r="C80" s="15" t="s">
        <v>2181</v>
      </c>
      <c r="D80" s="15" t="s">
        <v>2182</v>
      </c>
      <c r="E80" s="15" t="s">
        <v>87</v>
      </c>
      <c r="F80" s="15" t="s">
        <v>327</v>
      </c>
      <c r="G80" s="15" t="s">
        <v>1964</v>
      </c>
      <c r="H80" s="16" t="s">
        <v>8</v>
      </c>
      <c r="I80" s="16" t="s">
        <v>18</v>
      </c>
      <c r="J80" s="15" t="s">
        <v>1320</v>
      </c>
      <c r="K80" s="16" t="s">
        <v>290</v>
      </c>
      <c r="L80" s="16"/>
      <c r="M80" s="16"/>
      <c r="N80" s="16"/>
      <c r="O80" s="16"/>
      <c r="P80" s="16"/>
      <c r="Q80" s="16">
        <v>1</v>
      </c>
    </row>
    <row r="81" spans="1:17" ht="30" x14ac:dyDescent="0.25">
      <c r="A81" s="18">
        <v>71</v>
      </c>
      <c r="B81" s="14">
        <v>599337</v>
      </c>
      <c r="C81" s="15" t="s">
        <v>2181</v>
      </c>
      <c r="D81" s="15" t="s">
        <v>2182</v>
      </c>
      <c r="E81" s="15" t="s">
        <v>87</v>
      </c>
      <c r="F81" s="15" t="s">
        <v>1975</v>
      </c>
      <c r="G81" s="15" t="s">
        <v>1964</v>
      </c>
      <c r="H81" s="16" t="s">
        <v>8</v>
      </c>
      <c r="I81" s="16" t="s">
        <v>18</v>
      </c>
      <c r="J81" s="15" t="s">
        <v>1320</v>
      </c>
      <c r="K81" s="16" t="s">
        <v>290</v>
      </c>
      <c r="L81" s="16"/>
      <c r="M81" s="16"/>
      <c r="N81" s="16"/>
      <c r="O81" s="16"/>
      <c r="P81" s="16"/>
      <c r="Q81" s="16">
        <v>1</v>
      </c>
    </row>
    <row r="82" spans="1:17" ht="30" x14ac:dyDescent="0.25">
      <c r="A82" s="18">
        <v>72</v>
      </c>
      <c r="B82" s="14">
        <v>599338</v>
      </c>
      <c r="C82" s="15" t="s">
        <v>2185</v>
      </c>
      <c r="D82" s="15" t="s">
        <v>2186</v>
      </c>
      <c r="E82" s="15" t="s">
        <v>87</v>
      </c>
      <c r="F82" s="15" t="s">
        <v>126</v>
      </c>
      <c r="G82" s="15" t="s">
        <v>1964</v>
      </c>
      <c r="H82" s="16" t="s">
        <v>8</v>
      </c>
      <c r="I82" s="16" t="s">
        <v>18</v>
      </c>
      <c r="J82" s="15" t="s">
        <v>114</v>
      </c>
      <c r="K82" s="16"/>
      <c r="L82" s="16"/>
      <c r="M82" s="16" t="s">
        <v>99</v>
      </c>
      <c r="N82" s="16"/>
      <c r="O82" s="16"/>
      <c r="P82" s="16"/>
      <c r="Q82" s="16">
        <v>2</v>
      </c>
    </row>
    <row r="83" spans="1:17" ht="30" x14ac:dyDescent="0.25">
      <c r="A83" s="18">
        <v>73</v>
      </c>
      <c r="B83" s="14">
        <v>599339</v>
      </c>
      <c r="C83" s="15" t="s">
        <v>2185</v>
      </c>
      <c r="D83" s="15" t="s">
        <v>2186</v>
      </c>
      <c r="E83" s="15" t="s">
        <v>87</v>
      </c>
      <c r="F83" s="15" t="s">
        <v>123</v>
      </c>
      <c r="G83" s="15" t="s">
        <v>1964</v>
      </c>
      <c r="H83" s="16" t="s">
        <v>8</v>
      </c>
      <c r="I83" s="16" t="s">
        <v>19</v>
      </c>
      <c r="J83" s="15" t="s">
        <v>368</v>
      </c>
      <c r="K83" s="16"/>
      <c r="L83" s="16" t="s">
        <v>108</v>
      </c>
      <c r="M83" s="16"/>
      <c r="N83" s="16"/>
      <c r="O83" s="16"/>
      <c r="P83" s="16"/>
      <c r="Q83" s="16">
        <v>2</v>
      </c>
    </row>
    <row r="84" spans="1:17" ht="30" x14ac:dyDescent="0.25">
      <c r="A84" s="18">
        <v>74</v>
      </c>
      <c r="B84" s="14">
        <v>599340</v>
      </c>
      <c r="C84" s="15" t="s">
        <v>2185</v>
      </c>
      <c r="D84" s="15" t="s">
        <v>2186</v>
      </c>
      <c r="E84" s="15" t="s">
        <v>87</v>
      </c>
      <c r="F84" s="15" t="s">
        <v>528</v>
      </c>
      <c r="G84" s="15" t="s">
        <v>481</v>
      </c>
      <c r="H84" s="16" t="s">
        <v>8</v>
      </c>
      <c r="I84" s="16" t="s">
        <v>19</v>
      </c>
      <c r="J84" s="15" t="s">
        <v>368</v>
      </c>
      <c r="K84" s="16"/>
      <c r="L84" s="16" t="s">
        <v>464</v>
      </c>
      <c r="M84" s="16"/>
      <c r="N84" s="16"/>
      <c r="O84" s="16"/>
      <c r="P84" s="16"/>
      <c r="Q84" s="16">
        <v>1</v>
      </c>
    </row>
    <row r="85" spans="1:17" ht="30" x14ac:dyDescent="0.25">
      <c r="A85" s="18">
        <v>75</v>
      </c>
      <c r="B85" s="14">
        <v>599341</v>
      </c>
      <c r="C85" s="15" t="s">
        <v>2122</v>
      </c>
      <c r="D85" s="15" t="s">
        <v>2123</v>
      </c>
      <c r="E85" s="15" t="s">
        <v>87</v>
      </c>
      <c r="F85" s="15" t="s">
        <v>225</v>
      </c>
      <c r="G85" s="15" t="s">
        <v>111</v>
      </c>
      <c r="H85" s="16" t="s">
        <v>8</v>
      </c>
      <c r="I85" s="16" t="s">
        <v>19</v>
      </c>
      <c r="J85" s="15" t="s">
        <v>114</v>
      </c>
      <c r="K85" s="16"/>
      <c r="L85" s="16"/>
      <c r="M85" s="16" t="s">
        <v>99</v>
      </c>
      <c r="N85" s="16"/>
      <c r="O85" s="16"/>
      <c r="P85" s="16"/>
      <c r="Q85" s="16">
        <v>3</v>
      </c>
    </row>
    <row r="86" spans="1:17" ht="30" x14ac:dyDescent="0.25">
      <c r="A86" s="18">
        <v>76</v>
      </c>
      <c r="B86" s="14">
        <v>599342</v>
      </c>
      <c r="C86" s="15" t="s">
        <v>2187</v>
      </c>
      <c r="D86" s="15" t="s">
        <v>2188</v>
      </c>
      <c r="E86" s="15" t="s">
        <v>87</v>
      </c>
      <c r="F86" s="15" t="s">
        <v>2189</v>
      </c>
      <c r="G86" s="15" t="s">
        <v>2111</v>
      </c>
      <c r="H86" s="16" t="s">
        <v>8</v>
      </c>
      <c r="I86" s="16" t="s">
        <v>19</v>
      </c>
      <c r="J86" s="15" t="s">
        <v>117</v>
      </c>
      <c r="K86" s="16" t="s">
        <v>224</v>
      </c>
      <c r="L86" s="16"/>
      <c r="M86" s="16"/>
      <c r="N86" s="16"/>
      <c r="O86" s="16"/>
      <c r="P86" s="16"/>
      <c r="Q86" s="16">
        <v>1</v>
      </c>
    </row>
    <row r="87" spans="1:17" ht="30" x14ac:dyDescent="0.25">
      <c r="A87" s="18">
        <v>77</v>
      </c>
      <c r="B87" s="14">
        <v>599343</v>
      </c>
      <c r="C87" s="15" t="s">
        <v>2187</v>
      </c>
      <c r="D87" s="15" t="s">
        <v>2188</v>
      </c>
      <c r="E87" s="15" t="s">
        <v>87</v>
      </c>
      <c r="F87" s="15" t="s">
        <v>497</v>
      </c>
      <c r="G87" s="15" t="s">
        <v>2111</v>
      </c>
      <c r="H87" s="16" t="s">
        <v>8</v>
      </c>
      <c r="I87" s="16" t="s">
        <v>18</v>
      </c>
      <c r="J87" s="15" t="s">
        <v>270</v>
      </c>
      <c r="K87" s="16" t="s">
        <v>224</v>
      </c>
      <c r="L87" s="16"/>
      <c r="M87" s="16"/>
      <c r="N87" s="16"/>
      <c r="O87" s="16"/>
      <c r="P87" s="16"/>
      <c r="Q87" s="16">
        <v>1</v>
      </c>
    </row>
    <row r="88" spans="1:17" ht="45" x14ac:dyDescent="0.25">
      <c r="A88" s="18">
        <v>78</v>
      </c>
      <c r="B88" s="14">
        <v>599344</v>
      </c>
      <c r="C88" s="15" t="s">
        <v>2190</v>
      </c>
      <c r="D88" s="15" t="s">
        <v>2191</v>
      </c>
      <c r="E88" s="15" t="s">
        <v>87</v>
      </c>
      <c r="F88" s="15" t="s">
        <v>2192</v>
      </c>
      <c r="G88" s="15" t="s">
        <v>2111</v>
      </c>
      <c r="H88" s="16" t="s">
        <v>8</v>
      </c>
      <c r="I88" s="16" t="s">
        <v>19</v>
      </c>
      <c r="J88" s="15" t="s">
        <v>127</v>
      </c>
      <c r="K88" s="16"/>
      <c r="L88" s="16" t="s">
        <v>108</v>
      </c>
      <c r="M88" s="16"/>
      <c r="N88" s="16"/>
      <c r="O88" s="16"/>
      <c r="P88" s="16"/>
      <c r="Q88" s="16">
        <v>1</v>
      </c>
    </row>
    <row r="89" spans="1:17" ht="45" x14ac:dyDescent="0.25">
      <c r="A89" s="18">
        <v>79</v>
      </c>
      <c r="B89" s="14">
        <v>599345</v>
      </c>
      <c r="C89" s="15" t="s">
        <v>2190</v>
      </c>
      <c r="D89" s="15" t="s">
        <v>2191</v>
      </c>
      <c r="E89" s="15" t="s">
        <v>87</v>
      </c>
      <c r="F89" s="15" t="s">
        <v>657</v>
      </c>
      <c r="G89" s="15" t="s">
        <v>111</v>
      </c>
      <c r="H89" s="16" t="s">
        <v>8</v>
      </c>
      <c r="I89" s="16" t="s">
        <v>19</v>
      </c>
      <c r="J89" s="15" t="s">
        <v>2193</v>
      </c>
      <c r="K89" s="16" t="s">
        <v>224</v>
      </c>
      <c r="L89" s="16"/>
      <c r="M89" s="16"/>
      <c r="N89" s="16"/>
      <c r="O89" s="16"/>
      <c r="P89" s="16"/>
      <c r="Q89" s="16">
        <v>1</v>
      </c>
    </row>
    <row r="90" spans="1:17" ht="30" x14ac:dyDescent="0.25">
      <c r="A90" s="18">
        <v>80</v>
      </c>
      <c r="B90" s="14">
        <v>599346</v>
      </c>
      <c r="C90" s="15" t="s">
        <v>2127</v>
      </c>
      <c r="D90" s="15" t="s">
        <v>2128</v>
      </c>
      <c r="E90" s="15" t="s">
        <v>87</v>
      </c>
      <c r="F90" s="15" t="s">
        <v>2194</v>
      </c>
      <c r="G90" s="15" t="s">
        <v>139</v>
      </c>
      <c r="H90" s="16" t="s">
        <v>8</v>
      </c>
      <c r="I90" s="16" t="s">
        <v>19</v>
      </c>
      <c r="J90" s="15" t="s">
        <v>140</v>
      </c>
      <c r="K90" s="16"/>
      <c r="L90" s="16"/>
      <c r="M90" s="16" t="s">
        <v>99</v>
      </c>
      <c r="N90" s="16"/>
      <c r="O90" s="16"/>
      <c r="P90" s="16"/>
      <c r="Q90" s="16">
        <v>1</v>
      </c>
    </row>
    <row r="91" spans="1:17" ht="30" x14ac:dyDescent="0.25">
      <c r="A91" s="18">
        <v>81</v>
      </c>
      <c r="B91" s="14">
        <v>599347</v>
      </c>
      <c r="C91" s="15" t="s">
        <v>2195</v>
      </c>
      <c r="D91" s="15" t="s">
        <v>2100</v>
      </c>
      <c r="E91" s="15" t="s">
        <v>87</v>
      </c>
      <c r="F91" s="15" t="s">
        <v>2196</v>
      </c>
      <c r="G91" s="15" t="s">
        <v>2111</v>
      </c>
      <c r="H91" s="16" t="s">
        <v>8</v>
      </c>
      <c r="I91" s="16" t="s">
        <v>19</v>
      </c>
      <c r="J91" s="15" t="s">
        <v>378</v>
      </c>
      <c r="K91" s="16"/>
      <c r="L91" s="16"/>
      <c r="M91" s="16" t="s">
        <v>99</v>
      </c>
      <c r="N91" s="16"/>
      <c r="O91" s="16"/>
      <c r="P91" s="16"/>
      <c r="Q91" s="16">
        <v>2</v>
      </c>
    </row>
    <row r="92" spans="1:17" ht="30" x14ac:dyDescent="0.25">
      <c r="A92" s="18">
        <v>82</v>
      </c>
      <c r="B92" s="14">
        <v>599348</v>
      </c>
      <c r="C92" s="15" t="s">
        <v>2195</v>
      </c>
      <c r="D92" s="15" t="s">
        <v>2100</v>
      </c>
      <c r="E92" s="15" t="s">
        <v>87</v>
      </c>
      <c r="F92" s="15" t="s">
        <v>2197</v>
      </c>
      <c r="G92" s="15" t="s">
        <v>2111</v>
      </c>
      <c r="H92" s="16" t="s">
        <v>8</v>
      </c>
      <c r="I92" s="16" t="s">
        <v>18</v>
      </c>
      <c r="J92" s="15" t="s">
        <v>112</v>
      </c>
      <c r="K92" s="16" t="s">
        <v>264</v>
      </c>
      <c r="L92" s="16"/>
      <c r="M92" s="16"/>
      <c r="N92" s="16"/>
      <c r="O92" s="16"/>
      <c r="P92" s="16"/>
      <c r="Q92" s="16">
        <v>1</v>
      </c>
    </row>
    <row r="93" spans="1:17" ht="30" x14ac:dyDescent="0.25">
      <c r="A93" s="18">
        <v>83</v>
      </c>
      <c r="B93" s="14">
        <v>599349</v>
      </c>
      <c r="C93" s="15" t="s">
        <v>2198</v>
      </c>
      <c r="D93" s="15" t="s">
        <v>2199</v>
      </c>
      <c r="E93" s="15" t="s">
        <v>87</v>
      </c>
      <c r="F93" s="15" t="s">
        <v>2200</v>
      </c>
      <c r="G93" s="15" t="s">
        <v>139</v>
      </c>
      <c r="H93" s="16" t="s">
        <v>8</v>
      </c>
      <c r="I93" s="16" t="s">
        <v>18</v>
      </c>
      <c r="J93" s="15" t="s">
        <v>140</v>
      </c>
      <c r="K93" s="16"/>
      <c r="L93" s="16" t="s">
        <v>108</v>
      </c>
      <c r="M93" s="16"/>
      <c r="N93" s="16"/>
      <c r="O93" s="16"/>
      <c r="P93" s="16"/>
      <c r="Q93" s="16">
        <v>2</v>
      </c>
    </row>
    <row r="94" spans="1:17" x14ac:dyDescent="0.25">
      <c r="A94" s="18">
        <v>84</v>
      </c>
      <c r="B94" s="14">
        <v>599350</v>
      </c>
      <c r="C94" s="15" t="s">
        <v>2201</v>
      </c>
      <c r="D94" s="15" t="s">
        <v>2182</v>
      </c>
      <c r="E94" s="15" t="s">
        <v>87</v>
      </c>
      <c r="F94" s="15" t="s">
        <v>2202</v>
      </c>
      <c r="G94" s="15" t="s">
        <v>111</v>
      </c>
      <c r="H94" s="16" t="s">
        <v>8</v>
      </c>
      <c r="I94" s="16" t="s">
        <v>18</v>
      </c>
      <c r="J94" s="15" t="s">
        <v>112</v>
      </c>
      <c r="K94" s="16"/>
      <c r="L94" s="16"/>
      <c r="M94" s="16" t="s">
        <v>97</v>
      </c>
      <c r="N94" s="16"/>
      <c r="O94" s="16"/>
      <c r="P94" s="16"/>
      <c r="Q94" s="16">
        <v>3</v>
      </c>
    </row>
    <row r="95" spans="1:17" ht="30" x14ac:dyDescent="0.25">
      <c r="A95" s="18">
        <v>85</v>
      </c>
      <c r="B95" s="14">
        <v>599351</v>
      </c>
      <c r="C95" s="15" t="s">
        <v>2201</v>
      </c>
      <c r="D95" s="15" t="s">
        <v>2182</v>
      </c>
      <c r="E95" s="15" t="s">
        <v>87</v>
      </c>
      <c r="F95" s="15" t="s">
        <v>2203</v>
      </c>
      <c r="G95" s="15" t="s">
        <v>111</v>
      </c>
      <c r="H95" s="16" t="s">
        <v>8</v>
      </c>
      <c r="I95" s="16" t="s">
        <v>18</v>
      </c>
      <c r="J95" s="15" t="s">
        <v>1533</v>
      </c>
      <c r="K95" s="16"/>
      <c r="L95" s="16"/>
      <c r="M95" s="16" t="s">
        <v>105</v>
      </c>
      <c r="N95" s="16"/>
      <c r="O95" s="16"/>
      <c r="P95" s="16"/>
      <c r="Q95" s="16">
        <v>2</v>
      </c>
    </row>
    <row r="96" spans="1:17" ht="30" x14ac:dyDescent="0.25">
      <c r="A96" s="18">
        <v>86</v>
      </c>
      <c r="B96" s="14">
        <v>599352</v>
      </c>
      <c r="C96" s="15" t="s">
        <v>2204</v>
      </c>
      <c r="D96" s="15" t="s">
        <v>2205</v>
      </c>
      <c r="E96" s="15" t="s">
        <v>87</v>
      </c>
      <c r="F96" s="15" t="s">
        <v>2206</v>
      </c>
      <c r="G96" s="15" t="s">
        <v>367</v>
      </c>
      <c r="H96" s="16" t="s">
        <v>8</v>
      </c>
      <c r="I96" s="16" t="s">
        <v>18</v>
      </c>
      <c r="J96" s="15" t="s">
        <v>127</v>
      </c>
      <c r="K96" s="16"/>
      <c r="L96" s="16"/>
      <c r="M96" s="16" t="s">
        <v>132</v>
      </c>
      <c r="N96" s="16"/>
      <c r="O96" s="16"/>
      <c r="P96" s="16"/>
      <c r="Q96" s="16">
        <v>4</v>
      </c>
    </row>
    <row r="97" spans="1:17" ht="30" x14ac:dyDescent="0.25">
      <c r="A97" s="18">
        <v>87</v>
      </c>
      <c r="B97" s="14">
        <v>599353</v>
      </c>
      <c r="C97" s="15" t="s">
        <v>2204</v>
      </c>
      <c r="D97" s="15" t="s">
        <v>2205</v>
      </c>
      <c r="E97" s="15" t="s">
        <v>87</v>
      </c>
      <c r="F97" s="15" t="s">
        <v>2207</v>
      </c>
      <c r="G97" s="15" t="s">
        <v>2208</v>
      </c>
      <c r="H97" s="16" t="s">
        <v>8</v>
      </c>
      <c r="I97" s="16" t="s">
        <v>19</v>
      </c>
      <c r="J97" s="15" t="s">
        <v>368</v>
      </c>
      <c r="K97" s="16"/>
      <c r="L97" s="16"/>
      <c r="M97" s="16" t="s">
        <v>132</v>
      </c>
      <c r="N97" s="16"/>
      <c r="O97" s="16"/>
      <c r="P97" s="16"/>
      <c r="Q97" s="16">
        <v>4</v>
      </c>
    </row>
    <row r="98" spans="1:17" ht="30" x14ac:dyDescent="0.25">
      <c r="A98" s="18">
        <v>88</v>
      </c>
      <c r="B98" s="14">
        <v>599354</v>
      </c>
      <c r="C98" s="15" t="s">
        <v>2209</v>
      </c>
      <c r="D98" s="15" t="s">
        <v>2205</v>
      </c>
      <c r="E98" s="15" t="s">
        <v>87</v>
      </c>
      <c r="F98" s="15" t="s">
        <v>2210</v>
      </c>
      <c r="G98" s="15" t="s">
        <v>111</v>
      </c>
      <c r="H98" s="16" t="s">
        <v>8</v>
      </c>
      <c r="I98" s="16" t="s">
        <v>18</v>
      </c>
      <c r="J98" s="15" t="s">
        <v>368</v>
      </c>
      <c r="K98" s="16"/>
      <c r="L98" s="16"/>
      <c r="M98" s="16" t="s">
        <v>248</v>
      </c>
      <c r="N98" s="16"/>
      <c r="O98" s="16"/>
      <c r="P98" s="16"/>
      <c r="Q98" s="16">
        <v>2</v>
      </c>
    </row>
    <row r="99" spans="1:17" x14ac:dyDescent="0.25">
      <c r="A99" s="18">
        <v>89</v>
      </c>
      <c r="B99" s="14">
        <v>599355</v>
      </c>
      <c r="C99" s="15" t="s">
        <v>2211</v>
      </c>
      <c r="D99" s="15" t="s">
        <v>2205</v>
      </c>
      <c r="E99" s="15" t="s">
        <v>87</v>
      </c>
      <c r="F99" s="15" t="s">
        <v>467</v>
      </c>
      <c r="G99" s="15" t="s">
        <v>111</v>
      </c>
      <c r="H99" s="16" t="s">
        <v>7</v>
      </c>
      <c r="I99" s="16" t="s">
        <v>19</v>
      </c>
      <c r="J99" s="15" t="s">
        <v>1090</v>
      </c>
      <c r="K99" s="16"/>
      <c r="L99" s="16"/>
      <c r="M99" s="16"/>
      <c r="N99" s="16"/>
      <c r="O99" s="16"/>
      <c r="P99" s="16" t="s">
        <v>99</v>
      </c>
      <c r="Q99" s="16">
        <v>3</v>
      </c>
    </row>
    <row r="100" spans="1:17" ht="30" x14ac:dyDescent="0.25">
      <c r="A100" s="18">
        <v>90</v>
      </c>
      <c r="B100" s="14">
        <v>599356</v>
      </c>
      <c r="C100" s="15" t="s">
        <v>2212</v>
      </c>
      <c r="D100" s="15" t="s">
        <v>2213</v>
      </c>
      <c r="E100" s="15" t="s">
        <v>87</v>
      </c>
      <c r="F100" s="15" t="s">
        <v>98</v>
      </c>
      <c r="G100" s="15" t="s">
        <v>139</v>
      </c>
      <c r="H100" s="16" t="s">
        <v>8</v>
      </c>
      <c r="I100" s="16" t="s">
        <v>18</v>
      </c>
      <c r="J100" s="15" t="s">
        <v>1085</v>
      </c>
      <c r="K100" s="16"/>
      <c r="L100" s="16"/>
      <c r="M100" s="16" t="s">
        <v>478</v>
      </c>
      <c r="N100" s="16"/>
      <c r="O100" s="16"/>
      <c r="P100" s="16"/>
      <c r="Q100" s="16">
        <v>11</v>
      </c>
    </row>
    <row r="101" spans="1:17" ht="30" x14ac:dyDescent="0.25">
      <c r="A101" s="18">
        <v>91</v>
      </c>
      <c r="B101" s="14">
        <v>599357</v>
      </c>
      <c r="C101" s="15" t="s">
        <v>2212</v>
      </c>
      <c r="D101" s="15" t="s">
        <v>2213</v>
      </c>
      <c r="E101" s="15" t="s">
        <v>87</v>
      </c>
      <c r="F101" s="15" t="s">
        <v>103</v>
      </c>
      <c r="G101" s="15" t="s">
        <v>111</v>
      </c>
      <c r="H101" s="16" t="s">
        <v>8</v>
      </c>
      <c r="I101" s="16" t="s">
        <v>18</v>
      </c>
      <c r="J101" s="15" t="s">
        <v>127</v>
      </c>
      <c r="K101" s="16"/>
      <c r="L101" s="16" t="s">
        <v>108</v>
      </c>
      <c r="M101" s="16"/>
      <c r="N101" s="16"/>
      <c r="O101" s="16"/>
      <c r="P101" s="16"/>
      <c r="Q101" s="16">
        <v>2</v>
      </c>
    </row>
    <row r="102" spans="1:17" ht="30" x14ac:dyDescent="0.25">
      <c r="A102" s="18">
        <v>92</v>
      </c>
      <c r="B102" s="14">
        <v>599358</v>
      </c>
      <c r="C102" s="15" t="s">
        <v>2214</v>
      </c>
      <c r="D102" s="15" t="s">
        <v>2130</v>
      </c>
      <c r="E102" s="15" t="s">
        <v>87</v>
      </c>
      <c r="F102" s="15" t="s">
        <v>2215</v>
      </c>
      <c r="G102" s="15" t="s">
        <v>2111</v>
      </c>
      <c r="H102" s="16" t="s">
        <v>8</v>
      </c>
      <c r="I102" s="16" t="s">
        <v>18</v>
      </c>
      <c r="J102" s="15" t="s">
        <v>336</v>
      </c>
      <c r="K102" s="16"/>
      <c r="L102" s="16"/>
      <c r="M102" s="16" t="s">
        <v>132</v>
      </c>
      <c r="N102" s="16"/>
      <c r="O102" s="16"/>
      <c r="P102" s="16"/>
      <c r="Q102" s="16">
        <v>4</v>
      </c>
    </row>
    <row r="103" spans="1:17" ht="30" x14ac:dyDescent="0.25">
      <c r="A103" s="18">
        <v>93</v>
      </c>
      <c r="B103" s="14">
        <v>599359</v>
      </c>
      <c r="C103" s="15" t="s">
        <v>2214</v>
      </c>
      <c r="D103" s="15" t="s">
        <v>2130</v>
      </c>
      <c r="E103" s="15" t="s">
        <v>87</v>
      </c>
      <c r="F103" s="15" t="s">
        <v>2216</v>
      </c>
      <c r="G103" s="15" t="s">
        <v>111</v>
      </c>
      <c r="H103" s="16" t="s">
        <v>8</v>
      </c>
      <c r="I103" s="16" t="s">
        <v>18</v>
      </c>
      <c r="J103" s="15" t="s">
        <v>127</v>
      </c>
      <c r="K103" s="16"/>
      <c r="L103" s="16"/>
      <c r="M103" s="16" t="s">
        <v>132</v>
      </c>
      <c r="N103" s="16"/>
      <c r="O103" s="16"/>
      <c r="P103" s="16"/>
      <c r="Q103" s="16">
        <v>4</v>
      </c>
    </row>
    <row r="104" spans="1:17" ht="30" x14ac:dyDescent="0.25">
      <c r="A104" s="18">
        <v>94</v>
      </c>
      <c r="B104" s="14">
        <v>599360</v>
      </c>
      <c r="C104" s="15" t="s">
        <v>2214</v>
      </c>
      <c r="D104" s="15" t="s">
        <v>2130</v>
      </c>
      <c r="E104" s="15" t="s">
        <v>87</v>
      </c>
      <c r="F104" s="15" t="s">
        <v>2217</v>
      </c>
      <c r="G104" s="15" t="s">
        <v>111</v>
      </c>
      <c r="H104" s="16" t="s">
        <v>7</v>
      </c>
      <c r="I104" s="16" t="s">
        <v>18</v>
      </c>
      <c r="J104" s="15" t="s">
        <v>1820</v>
      </c>
      <c r="K104" s="16"/>
      <c r="L104" s="16"/>
      <c r="M104" s="16"/>
      <c r="N104" s="16"/>
      <c r="O104" s="16"/>
      <c r="P104" s="16" t="s">
        <v>99</v>
      </c>
      <c r="Q104" s="16">
        <v>3</v>
      </c>
    </row>
    <row r="105" spans="1:17" ht="30" x14ac:dyDescent="0.25">
      <c r="A105" s="18">
        <v>95</v>
      </c>
      <c r="B105" s="14">
        <v>599361</v>
      </c>
      <c r="C105" s="15" t="s">
        <v>2218</v>
      </c>
      <c r="D105" s="15" t="s">
        <v>2130</v>
      </c>
      <c r="E105" s="15" t="s">
        <v>87</v>
      </c>
      <c r="F105" s="15" t="s">
        <v>2219</v>
      </c>
      <c r="G105" s="15" t="s">
        <v>111</v>
      </c>
      <c r="H105" s="16" t="s">
        <v>8</v>
      </c>
      <c r="I105" s="16" t="s">
        <v>19</v>
      </c>
      <c r="J105" s="15" t="s">
        <v>350</v>
      </c>
      <c r="K105" s="16"/>
      <c r="L105" s="16"/>
      <c r="M105" s="16" t="s">
        <v>154</v>
      </c>
      <c r="N105" s="16"/>
      <c r="O105" s="16"/>
      <c r="P105" s="16"/>
      <c r="Q105" s="16">
        <v>5</v>
      </c>
    </row>
    <row r="106" spans="1:17" ht="45" x14ac:dyDescent="0.25">
      <c r="A106" s="18">
        <v>96</v>
      </c>
      <c r="B106" s="14">
        <v>599362</v>
      </c>
      <c r="C106" s="15" t="s">
        <v>2220</v>
      </c>
      <c r="D106" s="15" t="s">
        <v>2221</v>
      </c>
      <c r="E106" s="15" t="s">
        <v>87</v>
      </c>
      <c r="F106" s="15" t="s">
        <v>1038</v>
      </c>
      <c r="G106" s="15" t="s">
        <v>2222</v>
      </c>
      <c r="H106" s="16" t="s">
        <v>8</v>
      </c>
      <c r="I106" s="16" t="s">
        <v>18</v>
      </c>
      <c r="J106" s="15" t="s">
        <v>114</v>
      </c>
      <c r="K106" s="16"/>
      <c r="L106" s="16"/>
      <c r="M106" s="16" t="s">
        <v>1602</v>
      </c>
      <c r="N106" s="16"/>
      <c r="O106" s="16"/>
      <c r="P106" s="16"/>
      <c r="Q106" s="16">
        <v>2</v>
      </c>
    </row>
    <row r="107" spans="1:17" ht="45" x14ac:dyDescent="0.25">
      <c r="A107" s="18">
        <v>97</v>
      </c>
      <c r="B107" s="14">
        <v>599363</v>
      </c>
      <c r="C107" s="15" t="s">
        <v>2220</v>
      </c>
      <c r="D107" s="15" t="s">
        <v>2221</v>
      </c>
      <c r="E107" s="15" t="s">
        <v>87</v>
      </c>
      <c r="F107" s="15" t="s">
        <v>2223</v>
      </c>
      <c r="G107" s="15" t="s">
        <v>2224</v>
      </c>
      <c r="H107" s="16" t="s">
        <v>8</v>
      </c>
      <c r="I107" s="16" t="s">
        <v>19</v>
      </c>
      <c r="J107" s="15" t="s">
        <v>368</v>
      </c>
      <c r="K107" s="16"/>
      <c r="L107" s="16"/>
      <c r="M107" s="16" t="s">
        <v>1602</v>
      </c>
      <c r="N107" s="16"/>
      <c r="O107" s="16"/>
      <c r="P107" s="16"/>
      <c r="Q107" s="16">
        <v>1</v>
      </c>
    </row>
    <row r="108" spans="1:17" ht="30" x14ac:dyDescent="0.25">
      <c r="A108" s="18">
        <v>98</v>
      </c>
      <c r="B108" s="14">
        <v>599364</v>
      </c>
      <c r="C108" s="15" t="s">
        <v>2225</v>
      </c>
      <c r="D108" s="15" t="s">
        <v>2205</v>
      </c>
      <c r="E108" s="15" t="s">
        <v>87</v>
      </c>
      <c r="F108" s="15" t="s">
        <v>657</v>
      </c>
      <c r="G108" s="15" t="s">
        <v>111</v>
      </c>
      <c r="H108" s="16" t="s">
        <v>8</v>
      </c>
      <c r="I108" s="16" t="s">
        <v>19</v>
      </c>
      <c r="J108" s="15" t="s">
        <v>270</v>
      </c>
      <c r="K108" s="16"/>
      <c r="L108" s="16"/>
      <c r="M108" s="16" t="s">
        <v>105</v>
      </c>
      <c r="N108" s="16"/>
      <c r="O108" s="16"/>
      <c r="P108" s="16"/>
      <c r="Q108" s="16">
        <v>3</v>
      </c>
    </row>
    <row r="109" spans="1:17" ht="30" x14ac:dyDescent="0.25">
      <c r="A109" s="18">
        <v>99</v>
      </c>
      <c r="B109" s="14">
        <v>599365</v>
      </c>
      <c r="C109" s="15" t="s">
        <v>2225</v>
      </c>
      <c r="D109" s="15" t="s">
        <v>2205</v>
      </c>
      <c r="E109" s="15" t="s">
        <v>87</v>
      </c>
      <c r="F109" s="15" t="s">
        <v>787</v>
      </c>
      <c r="G109" s="15" t="s">
        <v>640</v>
      </c>
      <c r="H109" s="16" t="s">
        <v>8</v>
      </c>
      <c r="I109" s="16" t="s">
        <v>18</v>
      </c>
      <c r="J109" s="15" t="s">
        <v>368</v>
      </c>
      <c r="K109" s="16"/>
      <c r="L109" s="16"/>
      <c r="M109" s="16" t="s">
        <v>132</v>
      </c>
      <c r="N109" s="16"/>
      <c r="O109" s="16"/>
      <c r="P109" s="16"/>
      <c r="Q109" s="16">
        <v>5</v>
      </c>
    </row>
    <row r="110" spans="1:17" ht="30" x14ac:dyDescent="0.25">
      <c r="A110" s="18">
        <v>100</v>
      </c>
      <c r="B110" s="14">
        <v>599366</v>
      </c>
      <c r="C110" s="15" t="s">
        <v>2225</v>
      </c>
      <c r="D110" s="15" t="s">
        <v>2205</v>
      </c>
      <c r="E110" s="15" t="s">
        <v>87</v>
      </c>
      <c r="F110" s="15" t="s">
        <v>475</v>
      </c>
      <c r="G110" s="15" t="s">
        <v>111</v>
      </c>
      <c r="H110" s="16" t="s">
        <v>8</v>
      </c>
      <c r="I110" s="16" t="s">
        <v>18</v>
      </c>
      <c r="J110" s="15" t="s">
        <v>117</v>
      </c>
      <c r="K110" s="16"/>
      <c r="L110" s="16"/>
      <c r="M110" s="16" t="s">
        <v>97</v>
      </c>
      <c r="N110" s="16"/>
      <c r="O110" s="16"/>
      <c r="P110" s="16"/>
      <c r="Q110" s="16">
        <v>5</v>
      </c>
    </row>
    <row r="111" spans="1:17" ht="30" x14ac:dyDescent="0.25">
      <c r="A111" s="18">
        <v>101</v>
      </c>
      <c r="B111" s="14">
        <v>599367</v>
      </c>
      <c r="C111" s="15" t="s">
        <v>2226</v>
      </c>
      <c r="D111" s="15" t="s">
        <v>2130</v>
      </c>
      <c r="E111" s="15" t="s">
        <v>87</v>
      </c>
      <c r="F111" s="15" t="s">
        <v>2227</v>
      </c>
      <c r="G111" s="15" t="s">
        <v>111</v>
      </c>
      <c r="H111" s="16" t="s">
        <v>8</v>
      </c>
      <c r="I111" s="16" t="s">
        <v>18</v>
      </c>
      <c r="J111" s="15" t="s">
        <v>368</v>
      </c>
      <c r="K111" s="16"/>
      <c r="L111" s="16"/>
      <c r="M111" s="16" t="s">
        <v>485</v>
      </c>
      <c r="N111" s="16"/>
      <c r="O111" s="16"/>
      <c r="P111" s="16"/>
      <c r="Q111" s="16">
        <v>4</v>
      </c>
    </row>
    <row r="112" spans="1:17" ht="30" x14ac:dyDescent="0.25">
      <c r="A112" s="18">
        <v>102</v>
      </c>
      <c r="B112" s="14">
        <v>599368</v>
      </c>
      <c r="C112" s="15" t="s">
        <v>2226</v>
      </c>
      <c r="D112" s="15" t="s">
        <v>2130</v>
      </c>
      <c r="E112" s="15" t="s">
        <v>87</v>
      </c>
      <c r="F112" s="15" t="s">
        <v>2228</v>
      </c>
      <c r="G112" s="15" t="s">
        <v>111</v>
      </c>
      <c r="H112" s="16" t="s">
        <v>8</v>
      </c>
      <c r="I112" s="16" t="s">
        <v>18</v>
      </c>
      <c r="J112" s="15" t="s">
        <v>117</v>
      </c>
      <c r="K112" s="16" t="s">
        <v>172</v>
      </c>
      <c r="L112" s="16"/>
      <c r="M112" s="16"/>
      <c r="N112" s="16"/>
      <c r="O112" s="16"/>
      <c r="P112" s="16"/>
      <c r="Q112" s="16">
        <v>1</v>
      </c>
    </row>
    <row r="113" spans="1:17" ht="30" x14ac:dyDescent="0.25">
      <c r="A113" s="18">
        <v>103</v>
      </c>
      <c r="B113" s="14">
        <v>599369</v>
      </c>
      <c r="C113" s="15" t="s">
        <v>2229</v>
      </c>
      <c r="D113" s="15" t="s">
        <v>2230</v>
      </c>
      <c r="E113" s="15" t="s">
        <v>87</v>
      </c>
      <c r="F113" s="15" t="s">
        <v>362</v>
      </c>
      <c r="G113" s="15" t="s">
        <v>486</v>
      </c>
      <c r="H113" s="16" t="s">
        <v>8</v>
      </c>
      <c r="I113" s="16" t="s">
        <v>19</v>
      </c>
      <c r="J113" s="15" t="s">
        <v>1533</v>
      </c>
      <c r="K113" s="16"/>
      <c r="L113" s="16"/>
      <c r="M113" s="16" t="s">
        <v>248</v>
      </c>
      <c r="N113" s="16"/>
      <c r="O113" s="16"/>
      <c r="P113" s="16"/>
      <c r="Q113" s="16">
        <v>1</v>
      </c>
    </row>
    <row r="114" spans="1:17" ht="30" x14ac:dyDescent="0.25">
      <c r="A114" s="18">
        <v>104</v>
      </c>
      <c r="B114" s="14">
        <v>599370</v>
      </c>
      <c r="C114" s="15" t="s">
        <v>2229</v>
      </c>
      <c r="D114" s="15" t="s">
        <v>2230</v>
      </c>
      <c r="E114" s="15" t="s">
        <v>87</v>
      </c>
      <c r="F114" s="15" t="s">
        <v>2231</v>
      </c>
      <c r="G114" s="15" t="s">
        <v>1582</v>
      </c>
      <c r="H114" s="16" t="s">
        <v>8</v>
      </c>
      <c r="I114" s="16" t="s">
        <v>19</v>
      </c>
      <c r="J114" s="15" t="s">
        <v>112</v>
      </c>
      <c r="K114" s="16"/>
      <c r="L114" s="16"/>
      <c r="M114" s="16" t="s">
        <v>99</v>
      </c>
      <c r="N114" s="16"/>
      <c r="O114" s="16"/>
      <c r="P114" s="16"/>
      <c r="Q114" s="16">
        <v>3</v>
      </c>
    </row>
    <row r="115" spans="1:17" ht="30" x14ac:dyDescent="0.25">
      <c r="A115" s="18">
        <v>105</v>
      </c>
      <c r="B115" s="14">
        <v>599371</v>
      </c>
      <c r="C115" s="15" t="s">
        <v>2229</v>
      </c>
      <c r="D115" s="15" t="s">
        <v>2230</v>
      </c>
      <c r="E115" s="15" t="s">
        <v>87</v>
      </c>
      <c r="F115" s="15" t="s">
        <v>657</v>
      </c>
      <c r="G115" s="15" t="s">
        <v>2111</v>
      </c>
      <c r="H115" s="16" t="s">
        <v>8</v>
      </c>
      <c r="I115" s="16" t="s">
        <v>19</v>
      </c>
      <c r="J115" s="15" t="s">
        <v>449</v>
      </c>
      <c r="K115" s="16"/>
      <c r="L115" s="16" t="s">
        <v>108</v>
      </c>
      <c r="M115" s="16"/>
      <c r="N115" s="16"/>
      <c r="O115" s="16"/>
      <c r="P115" s="16"/>
      <c r="Q115" s="16">
        <v>2</v>
      </c>
    </row>
    <row r="116" spans="1:17" ht="30" x14ac:dyDescent="0.25">
      <c r="A116" s="18">
        <v>106</v>
      </c>
      <c r="B116" s="14">
        <v>599372</v>
      </c>
      <c r="C116" s="15" t="s">
        <v>2232</v>
      </c>
      <c r="D116" s="15" t="s">
        <v>2165</v>
      </c>
      <c r="E116" s="15" t="s">
        <v>87</v>
      </c>
      <c r="F116" s="15" t="s">
        <v>2233</v>
      </c>
      <c r="G116" s="15" t="s">
        <v>111</v>
      </c>
      <c r="H116" s="16" t="s">
        <v>8</v>
      </c>
      <c r="I116" s="16" t="s">
        <v>19</v>
      </c>
      <c r="J116" s="15" t="s">
        <v>112</v>
      </c>
      <c r="K116" s="16"/>
      <c r="L116" s="16"/>
      <c r="M116" s="16" t="s">
        <v>478</v>
      </c>
      <c r="N116" s="16"/>
      <c r="O116" s="16"/>
      <c r="P116" s="16"/>
      <c r="Q116" s="16">
        <v>11</v>
      </c>
    </row>
    <row r="117" spans="1:17" ht="30" x14ac:dyDescent="0.25">
      <c r="A117" s="18">
        <v>107</v>
      </c>
      <c r="B117" s="14">
        <v>599373</v>
      </c>
      <c r="C117" s="15" t="s">
        <v>2232</v>
      </c>
      <c r="D117" s="15" t="s">
        <v>2165</v>
      </c>
      <c r="E117" s="15" t="s">
        <v>87</v>
      </c>
      <c r="F117" s="15" t="s">
        <v>212</v>
      </c>
      <c r="G117" s="15" t="s">
        <v>111</v>
      </c>
      <c r="H117" s="16" t="s">
        <v>8</v>
      </c>
      <c r="I117" s="16" t="s">
        <v>18</v>
      </c>
      <c r="J117" s="15" t="s">
        <v>117</v>
      </c>
      <c r="K117" s="16"/>
      <c r="L117" s="16"/>
      <c r="M117" s="16" t="s">
        <v>478</v>
      </c>
      <c r="N117" s="16"/>
      <c r="O117" s="16"/>
      <c r="P117" s="16"/>
      <c r="Q117" s="16">
        <v>11</v>
      </c>
    </row>
    <row r="118" spans="1:17" ht="30" x14ac:dyDescent="0.25">
      <c r="A118" s="18">
        <v>108</v>
      </c>
      <c r="B118" s="14">
        <v>599374</v>
      </c>
      <c r="C118" s="15" t="s">
        <v>2185</v>
      </c>
      <c r="D118" s="15" t="s">
        <v>2186</v>
      </c>
      <c r="E118" s="15" t="s">
        <v>87</v>
      </c>
      <c r="F118" s="15" t="s">
        <v>2234</v>
      </c>
      <c r="G118" s="15" t="s">
        <v>111</v>
      </c>
      <c r="H118" s="16" t="s">
        <v>7</v>
      </c>
      <c r="I118" s="16" t="s">
        <v>19</v>
      </c>
      <c r="J118" s="15" t="s">
        <v>372</v>
      </c>
      <c r="K118" s="16"/>
      <c r="L118" s="16"/>
      <c r="M118" s="16"/>
      <c r="N118" s="16"/>
      <c r="O118" s="16"/>
      <c r="P118" s="16" t="s">
        <v>99</v>
      </c>
      <c r="Q118" s="16">
        <v>2</v>
      </c>
    </row>
    <row r="119" spans="1:17" ht="30" x14ac:dyDescent="0.25">
      <c r="A119" s="18">
        <v>109</v>
      </c>
      <c r="B119" s="14">
        <v>599375</v>
      </c>
      <c r="C119" s="15" t="s">
        <v>2235</v>
      </c>
      <c r="D119" s="15" t="s">
        <v>2130</v>
      </c>
      <c r="E119" s="15" t="s">
        <v>87</v>
      </c>
      <c r="F119" s="15" t="s">
        <v>384</v>
      </c>
      <c r="G119" s="15" t="s">
        <v>111</v>
      </c>
      <c r="H119" s="16" t="s">
        <v>8</v>
      </c>
      <c r="I119" s="16" t="s">
        <v>18</v>
      </c>
      <c r="J119" s="15" t="s">
        <v>117</v>
      </c>
      <c r="K119" s="16"/>
      <c r="L119" s="16" t="s">
        <v>337</v>
      </c>
      <c r="M119" s="16"/>
      <c r="N119" s="16"/>
      <c r="O119" s="16"/>
      <c r="P119" s="16"/>
      <c r="Q119" s="16">
        <v>1</v>
      </c>
    </row>
    <row r="120" spans="1:17" ht="30" x14ac:dyDescent="0.25">
      <c r="A120" s="18">
        <v>110</v>
      </c>
      <c r="B120" s="14">
        <v>599376</v>
      </c>
      <c r="C120" s="15" t="s">
        <v>2236</v>
      </c>
      <c r="D120" s="15" t="s">
        <v>2182</v>
      </c>
      <c r="E120" s="15" t="s">
        <v>87</v>
      </c>
      <c r="F120" s="15" t="s">
        <v>1975</v>
      </c>
      <c r="G120" s="15" t="s">
        <v>152</v>
      </c>
      <c r="H120" s="16" t="s">
        <v>8</v>
      </c>
      <c r="I120" s="16" t="s">
        <v>18</v>
      </c>
      <c r="J120" s="15" t="s">
        <v>114</v>
      </c>
      <c r="K120" s="16"/>
      <c r="L120" s="16"/>
      <c r="M120" s="16" t="s">
        <v>337</v>
      </c>
      <c r="N120" s="16"/>
      <c r="O120" s="16"/>
      <c r="P120" s="16"/>
      <c r="Q120" s="16">
        <v>6</v>
      </c>
    </row>
    <row r="121" spans="1:17" ht="30" x14ac:dyDescent="0.25">
      <c r="A121" s="18">
        <v>111</v>
      </c>
      <c r="B121" s="14">
        <v>599377</v>
      </c>
      <c r="C121" s="15" t="s">
        <v>2236</v>
      </c>
      <c r="D121" s="15" t="s">
        <v>2182</v>
      </c>
      <c r="E121" s="15" t="s">
        <v>87</v>
      </c>
      <c r="F121" s="15" t="s">
        <v>196</v>
      </c>
      <c r="G121" s="15" t="s">
        <v>111</v>
      </c>
      <c r="H121" s="16" t="s">
        <v>7</v>
      </c>
      <c r="I121" s="16" t="s">
        <v>19</v>
      </c>
      <c r="J121" s="15" t="s">
        <v>195</v>
      </c>
      <c r="K121" s="16"/>
      <c r="L121" s="16"/>
      <c r="M121" s="16"/>
      <c r="N121" s="16" t="s">
        <v>337</v>
      </c>
      <c r="O121" s="16"/>
      <c r="P121" s="16"/>
      <c r="Q121" s="16">
        <v>1</v>
      </c>
    </row>
    <row r="122" spans="1:17" ht="30" x14ac:dyDescent="0.25">
      <c r="A122" s="18">
        <v>112</v>
      </c>
      <c r="B122" s="14">
        <v>599378</v>
      </c>
      <c r="C122" s="15" t="s">
        <v>2237</v>
      </c>
      <c r="D122" s="15" t="s">
        <v>2132</v>
      </c>
      <c r="E122" s="15" t="s">
        <v>87</v>
      </c>
      <c r="F122" s="15" t="s">
        <v>2238</v>
      </c>
      <c r="G122" s="15" t="s">
        <v>425</v>
      </c>
      <c r="H122" s="16" t="s">
        <v>8</v>
      </c>
      <c r="I122" s="16" t="s">
        <v>18</v>
      </c>
      <c r="J122" s="15" t="s">
        <v>140</v>
      </c>
      <c r="K122" s="16"/>
      <c r="L122" s="16" t="s">
        <v>337</v>
      </c>
      <c r="M122" s="16"/>
      <c r="N122" s="16"/>
      <c r="O122" s="16"/>
      <c r="P122" s="16"/>
      <c r="Q122" s="16">
        <v>1</v>
      </c>
    </row>
    <row r="123" spans="1:17" ht="30" x14ac:dyDescent="0.25">
      <c r="A123" s="18">
        <v>113</v>
      </c>
      <c r="B123" s="14">
        <v>599379</v>
      </c>
      <c r="C123" s="15" t="s">
        <v>2237</v>
      </c>
      <c r="D123" s="15" t="s">
        <v>2132</v>
      </c>
      <c r="E123" s="15" t="s">
        <v>87</v>
      </c>
      <c r="F123" s="15" t="s">
        <v>2239</v>
      </c>
      <c r="G123" s="15" t="s">
        <v>2111</v>
      </c>
      <c r="H123" s="16" t="s">
        <v>8</v>
      </c>
      <c r="I123" s="16" t="s">
        <v>18</v>
      </c>
      <c r="J123" s="15" t="s">
        <v>127</v>
      </c>
      <c r="K123" s="16"/>
      <c r="L123" s="16"/>
      <c r="M123" s="16" t="s">
        <v>337</v>
      </c>
      <c r="N123" s="16"/>
      <c r="O123" s="16"/>
      <c r="P123" s="16"/>
      <c r="Q123" s="16">
        <v>3</v>
      </c>
    </row>
    <row r="124" spans="1:17" ht="30" x14ac:dyDescent="0.25">
      <c r="A124" s="18">
        <v>114</v>
      </c>
      <c r="B124" s="14">
        <v>599380</v>
      </c>
      <c r="C124" s="15" t="s">
        <v>2237</v>
      </c>
      <c r="D124" s="15" t="s">
        <v>2132</v>
      </c>
      <c r="E124" s="15" t="s">
        <v>87</v>
      </c>
      <c r="F124" s="15" t="s">
        <v>197</v>
      </c>
      <c r="G124" s="15" t="s">
        <v>111</v>
      </c>
      <c r="H124" s="16" t="s">
        <v>7</v>
      </c>
      <c r="I124" s="16" t="s">
        <v>19</v>
      </c>
      <c r="J124" s="15" t="s">
        <v>665</v>
      </c>
      <c r="K124" s="16"/>
      <c r="L124" s="16"/>
      <c r="M124" s="16"/>
      <c r="N124" s="16" t="s">
        <v>337</v>
      </c>
      <c r="O124" s="16"/>
      <c r="P124" s="16"/>
      <c r="Q124" s="16">
        <v>1</v>
      </c>
    </row>
    <row r="125" spans="1:17" ht="30" x14ac:dyDescent="0.25">
      <c r="A125" s="18">
        <v>115</v>
      </c>
      <c r="B125" s="14">
        <v>599381</v>
      </c>
      <c r="C125" s="15" t="s">
        <v>2240</v>
      </c>
      <c r="D125" s="15" t="s">
        <v>2241</v>
      </c>
      <c r="E125" s="15" t="s">
        <v>87</v>
      </c>
      <c r="F125" s="15" t="s">
        <v>117</v>
      </c>
      <c r="G125" s="15" t="s">
        <v>111</v>
      </c>
      <c r="H125" s="16" t="s">
        <v>8</v>
      </c>
      <c r="I125" s="16" t="s">
        <v>18</v>
      </c>
      <c r="J125" s="15" t="s">
        <v>117</v>
      </c>
      <c r="K125" s="16"/>
      <c r="L125" s="16"/>
      <c r="M125" s="16" t="s">
        <v>337</v>
      </c>
      <c r="N125" s="16"/>
      <c r="O125" s="16"/>
      <c r="P125" s="16"/>
      <c r="Q125" s="16">
        <v>4</v>
      </c>
    </row>
    <row r="126" spans="1:17" ht="30" x14ac:dyDescent="0.25">
      <c r="A126" s="18">
        <v>116</v>
      </c>
      <c r="B126" s="14">
        <v>599382</v>
      </c>
      <c r="C126" s="15" t="s">
        <v>2240</v>
      </c>
      <c r="D126" s="15" t="s">
        <v>2241</v>
      </c>
      <c r="E126" s="15" t="s">
        <v>87</v>
      </c>
      <c r="F126" s="15" t="s">
        <v>653</v>
      </c>
      <c r="G126" s="15" t="s">
        <v>111</v>
      </c>
      <c r="H126" s="16" t="s">
        <v>8</v>
      </c>
      <c r="I126" s="16" t="s">
        <v>19</v>
      </c>
      <c r="J126" s="15" t="s">
        <v>117</v>
      </c>
      <c r="K126" s="16"/>
      <c r="L126" s="16"/>
      <c r="M126" s="16" t="s">
        <v>337</v>
      </c>
      <c r="N126" s="16"/>
      <c r="O126" s="16"/>
      <c r="P126" s="16"/>
      <c r="Q126" s="16">
        <v>1</v>
      </c>
    </row>
    <row r="127" spans="1:17" x14ac:dyDescent="0.25">
      <c r="A127" s="18">
        <v>117</v>
      </c>
      <c r="B127" s="14">
        <v>599383</v>
      </c>
      <c r="C127" s="15" t="s">
        <v>2242</v>
      </c>
      <c r="D127" s="15" t="s">
        <v>2243</v>
      </c>
      <c r="E127" s="15" t="s">
        <v>87</v>
      </c>
      <c r="F127" s="15" t="s">
        <v>140</v>
      </c>
      <c r="G127" s="15" t="s">
        <v>111</v>
      </c>
      <c r="H127" s="16" t="s">
        <v>8</v>
      </c>
      <c r="I127" s="16" t="s">
        <v>18</v>
      </c>
      <c r="J127" s="15" t="s">
        <v>117</v>
      </c>
      <c r="K127" s="16"/>
      <c r="L127" s="16"/>
      <c r="M127" s="16" t="s">
        <v>337</v>
      </c>
      <c r="N127" s="16"/>
      <c r="O127" s="16"/>
      <c r="P127" s="16"/>
      <c r="Q127" s="16">
        <v>3</v>
      </c>
    </row>
    <row r="128" spans="1:17" ht="30" x14ac:dyDescent="0.25">
      <c r="A128" s="18">
        <v>118</v>
      </c>
      <c r="B128" s="14">
        <v>599384</v>
      </c>
      <c r="C128" s="15" t="s">
        <v>2244</v>
      </c>
      <c r="D128" s="15" t="s">
        <v>2245</v>
      </c>
      <c r="E128" s="15" t="s">
        <v>87</v>
      </c>
      <c r="F128" s="15" t="s">
        <v>1324</v>
      </c>
      <c r="G128" s="15" t="s">
        <v>111</v>
      </c>
      <c r="H128" s="16" t="s">
        <v>8</v>
      </c>
      <c r="I128" s="16" t="s">
        <v>18</v>
      </c>
      <c r="J128" s="15" t="s">
        <v>127</v>
      </c>
      <c r="K128" s="16"/>
      <c r="L128" s="16"/>
      <c r="M128" s="16" t="s">
        <v>337</v>
      </c>
      <c r="N128" s="16"/>
      <c r="O128" s="16"/>
      <c r="P128" s="16"/>
      <c r="Q128" s="16">
        <v>4</v>
      </c>
    </row>
    <row r="129" spans="1:17" ht="30" x14ac:dyDescent="0.25">
      <c r="A129" s="18">
        <v>119</v>
      </c>
      <c r="B129" s="14">
        <v>599385</v>
      </c>
      <c r="C129" s="15" t="s">
        <v>2244</v>
      </c>
      <c r="D129" s="15" t="s">
        <v>2245</v>
      </c>
      <c r="E129" s="15" t="s">
        <v>87</v>
      </c>
      <c r="F129" s="15" t="s">
        <v>212</v>
      </c>
      <c r="G129" s="15" t="s">
        <v>111</v>
      </c>
      <c r="H129" s="16" t="s">
        <v>8</v>
      </c>
      <c r="I129" s="16" t="s">
        <v>18</v>
      </c>
      <c r="J129" s="15" t="s">
        <v>372</v>
      </c>
      <c r="K129" s="16"/>
      <c r="L129" s="16"/>
      <c r="M129" s="16" t="s">
        <v>337</v>
      </c>
      <c r="N129" s="16"/>
      <c r="O129" s="16"/>
      <c r="P129" s="16"/>
      <c r="Q129" s="16">
        <v>3</v>
      </c>
    </row>
    <row r="130" spans="1:17" ht="30" x14ac:dyDescent="0.25">
      <c r="A130" s="18">
        <v>120</v>
      </c>
      <c r="B130" s="14">
        <v>599386</v>
      </c>
      <c r="C130" s="15" t="s">
        <v>2246</v>
      </c>
      <c r="D130" s="15" t="s">
        <v>2247</v>
      </c>
      <c r="E130" s="15" t="s">
        <v>87</v>
      </c>
      <c r="F130" s="15" t="s">
        <v>971</v>
      </c>
      <c r="G130" s="15" t="s">
        <v>2248</v>
      </c>
      <c r="H130" s="16" t="s">
        <v>8</v>
      </c>
      <c r="I130" s="16" t="s">
        <v>19</v>
      </c>
      <c r="J130" s="15" t="s">
        <v>336</v>
      </c>
      <c r="K130" s="16"/>
      <c r="L130" s="16"/>
      <c r="M130" s="16" t="s">
        <v>97</v>
      </c>
      <c r="N130" s="16"/>
      <c r="O130" s="16"/>
      <c r="P130" s="16"/>
      <c r="Q130" s="16">
        <v>3</v>
      </c>
    </row>
    <row r="131" spans="1:17" ht="30" x14ac:dyDescent="0.25">
      <c r="A131" s="18">
        <v>121</v>
      </c>
      <c r="B131" s="14">
        <v>599387</v>
      </c>
      <c r="C131" s="15" t="s">
        <v>2246</v>
      </c>
      <c r="D131" s="15" t="s">
        <v>2247</v>
      </c>
      <c r="E131" s="15" t="s">
        <v>87</v>
      </c>
      <c r="F131" s="15" t="s">
        <v>2249</v>
      </c>
      <c r="G131" s="15" t="s">
        <v>2248</v>
      </c>
      <c r="H131" s="16" t="s">
        <v>8</v>
      </c>
      <c r="I131" s="16" t="s">
        <v>19</v>
      </c>
      <c r="J131" s="15" t="s">
        <v>112</v>
      </c>
      <c r="K131" s="16"/>
      <c r="L131" s="16"/>
      <c r="M131" s="16" t="s">
        <v>132</v>
      </c>
      <c r="N131" s="16"/>
      <c r="O131" s="16"/>
      <c r="P131" s="16"/>
      <c r="Q131" s="16">
        <v>4</v>
      </c>
    </row>
    <row r="132" spans="1:17" ht="30" x14ac:dyDescent="0.25">
      <c r="A132" s="18">
        <v>122</v>
      </c>
      <c r="B132" s="14">
        <v>599388</v>
      </c>
      <c r="C132" s="15" t="s">
        <v>2246</v>
      </c>
      <c r="D132" s="15" t="s">
        <v>2247</v>
      </c>
      <c r="E132" s="15" t="s">
        <v>87</v>
      </c>
      <c r="F132" s="15" t="s">
        <v>2250</v>
      </c>
      <c r="G132" s="15" t="s">
        <v>2248</v>
      </c>
      <c r="H132" s="16" t="s">
        <v>8</v>
      </c>
      <c r="I132" s="16" t="s">
        <v>18</v>
      </c>
      <c r="J132" s="15" t="s">
        <v>372</v>
      </c>
      <c r="K132" s="16"/>
      <c r="L132" s="16"/>
      <c r="M132" s="16" t="s">
        <v>1081</v>
      </c>
      <c r="N132" s="16"/>
      <c r="O132" s="16"/>
      <c r="P132" s="16"/>
      <c r="Q132" s="16">
        <v>2</v>
      </c>
    </row>
    <row r="133" spans="1:17" ht="30" x14ac:dyDescent="0.25">
      <c r="A133" s="18">
        <v>123</v>
      </c>
      <c r="B133" s="14">
        <v>599389</v>
      </c>
      <c r="C133" s="15" t="s">
        <v>2246</v>
      </c>
      <c r="D133" s="15" t="s">
        <v>2247</v>
      </c>
      <c r="E133" s="15" t="s">
        <v>87</v>
      </c>
      <c r="F133" s="15" t="s">
        <v>2251</v>
      </c>
      <c r="G133" s="15" t="s">
        <v>2248</v>
      </c>
      <c r="H133" s="16" t="s">
        <v>8</v>
      </c>
      <c r="I133" s="16" t="s">
        <v>19</v>
      </c>
      <c r="J133" s="15" t="s">
        <v>127</v>
      </c>
      <c r="K133" s="16"/>
      <c r="L133" s="16" t="s">
        <v>329</v>
      </c>
      <c r="M133" s="16"/>
      <c r="N133" s="16"/>
      <c r="O133" s="16"/>
      <c r="P133" s="16"/>
      <c r="Q133" s="16">
        <v>1</v>
      </c>
    </row>
    <row r="134" spans="1:17" ht="30" x14ac:dyDescent="0.25">
      <c r="A134" s="18">
        <v>124</v>
      </c>
      <c r="B134" s="14">
        <v>599390</v>
      </c>
      <c r="C134" s="15" t="s">
        <v>2246</v>
      </c>
      <c r="D134" s="15" t="s">
        <v>2247</v>
      </c>
      <c r="E134" s="15" t="s">
        <v>87</v>
      </c>
      <c r="F134" s="15" t="s">
        <v>1527</v>
      </c>
      <c r="G134" s="15" t="s">
        <v>2252</v>
      </c>
      <c r="H134" s="16" t="s">
        <v>8</v>
      </c>
      <c r="I134" s="16" t="s">
        <v>18</v>
      </c>
      <c r="J134" s="15" t="s">
        <v>1090</v>
      </c>
      <c r="K134" s="16" t="s">
        <v>290</v>
      </c>
      <c r="L134" s="16"/>
      <c r="M134" s="16"/>
      <c r="N134" s="16"/>
      <c r="O134" s="16"/>
      <c r="P134" s="16"/>
      <c r="Q134" s="16">
        <v>1</v>
      </c>
    </row>
    <row r="135" spans="1:17" x14ac:dyDescent="0.25">
      <c r="A135" s="25"/>
      <c r="B135" s="39">
        <v>599391</v>
      </c>
      <c r="C135" s="83" t="s">
        <v>2253</v>
      </c>
      <c r="D135" s="15"/>
      <c r="E135" s="15" t="s">
        <v>87</v>
      </c>
      <c r="F135" s="15"/>
      <c r="G135" s="15"/>
      <c r="H135" s="16"/>
      <c r="I135" s="16"/>
      <c r="J135" s="15"/>
      <c r="K135" s="16"/>
      <c r="L135" s="16"/>
      <c r="M135" s="16"/>
      <c r="N135" s="16"/>
      <c r="O135" s="16"/>
      <c r="P135" s="16"/>
      <c r="Q135" s="16"/>
    </row>
    <row r="136" spans="1:17" ht="30" x14ac:dyDescent="0.25">
      <c r="A136" s="18">
        <v>125</v>
      </c>
      <c r="B136" s="14">
        <v>599392</v>
      </c>
      <c r="C136" s="15" t="s">
        <v>2254</v>
      </c>
      <c r="D136" s="15" t="s">
        <v>2255</v>
      </c>
      <c r="E136" s="15" t="s">
        <v>87</v>
      </c>
      <c r="F136" s="15" t="s">
        <v>2256</v>
      </c>
      <c r="G136" s="15" t="s">
        <v>1944</v>
      </c>
      <c r="H136" s="16" t="s">
        <v>8</v>
      </c>
      <c r="I136" s="16" t="s">
        <v>18</v>
      </c>
      <c r="J136" s="15" t="s">
        <v>1072</v>
      </c>
      <c r="K136" s="16"/>
      <c r="L136" s="16"/>
      <c r="M136" s="16" t="s">
        <v>99</v>
      </c>
      <c r="N136" s="16"/>
      <c r="O136" s="16"/>
      <c r="P136" s="16"/>
      <c r="Q136" s="16">
        <v>2</v>
      </c>
    </row>
    <row r="137" spans="1:17" ht="30" x14ac:dyDescent="0.25">
      <c r="A137" s="18">
        <v>126</v>
      </c>
      <c r="B137" s="14">
        <v>599393</v>
      </c>
      <c r="C137" s="15" t="s">
        <v>2254</v>
      </c>
      <c r="D137" s="15" t="s">
        <v>2255</v>
      </c>
      <c r="E137" s="15" t="s">
        <v>87</v>
      </c>
      <c r="F137" s="15" t="s">
        <v>524</v>
      </c>
      <c r="G137" s="15" t="s">
        <v>377</v>
      </c>
      <c r="H137" s="16" t="s">
        <v>8</v>
      </c>
      <c r="I137" s="16" t="s">
        <v>19</v>
      </c>
      <c r="J137" s="15" t="s">
        <v>656</v>
      </c>
      <c r="K137" s="16"/>
      <c r="L137" s="16"/>
      <c r="M137" s="16" t="s">
        <v>99</v>
      </c>
      <c r="N137" s="16"/>
      <c r="O137" s="16"/>
      <c r="P137" s="16"/>
      <c r="Q137" s="16">
        <v>2</v>
      </c>
    </row>
    <row r="138" spans="1:17" ht="30" x14ac:dyDescent="0.25">
      <c r="A138" s="18">
        <v>127</v>
      </c>
      <c r="B138" s="14">
        <v>599394</v>
      </c>
      <c r="C138" s="15" t="s">
        <v>2254</v>
      </c>
      <c r="D138" s="15" t="s">
        <v>2255</v>
      </c>
      <c r="E138" s="15" t="s">
        <v>87</v>
      </c>
      <c r="F138" s="15" t="s">
        <v>2257</v>
      </c>
      <c r="G138" s="15" t="s">
        <v>2257</v>
      </c>
      <c r="H138" s="16" t="s">
        <v>8</v>
      </c>
      <c r="I138" s="16" t="s">
        <v>19</v>
      </c>
      <c r="J138" s="15" t="s">
        <v>372</v>
      </c>
      <c r="K138" s="16"/>
      <c r="L138" s="16"/>
      <c r="M138" s="16" t="s">
        <v>105</v>
      </c>
      <c r="N138" s="16"/>
      <c r="O138" s="16"/>
      <c r="P138" s="16"/>
      <c r="Q138" s="16">
        <v>2</v>
      </c>
    </row>
    <row r="139" spans="1:17" ht="30" x14ac:dyDescent="0.25">
      <c r="A139" s="18">
        <v>128</v>
      </c>
      <c r="B139" s="14">
        <v>599395</v>
      </c>
      <c r="C139" s="15" t="s">
        <v>2258</v>
      </c>
      <c r="D139" s="15" t="s">
        <v>2259</v>
      </c>
      <c r="E139" s="15" t="s">
        <v>87</v>
      </c>
      <c r="F139" s="15" t="s">
        <v>2260</v>
      </c>
      <c r="G139" s="15" t="s">
        <v>1964</v>
      </c>
      <c r="H139" s="16" t="s">
        <v>8</v>
      </c>
      <c r="I139" s="16" t="s">
        <v>18</v>
      </c>
      <c r="J139" s="15" t="s">
        <v>1320</v>
      </c>
      <c r="K139" s="16"/>
      <c r="L139" s="16"/>
      <c r="M139" s="16" t="s">
        <v>99</v>
      </c>
      <c r="N139" s="16"/>
      <c r="O139" s="16"/>
      <c r="P139" s="16"/>
      <c r="Q139" s="16">
        <v>3</v>
      </c>
    </row>
    <row r="140" spans="1:17" ht="30" x14ac:dyDescent="0.25">
      <c r="A140" s="18">
        <v>129</v>
      </c>
      <c r="B140" s="14">
        <v>599396</v>
      </c>
      <c r="C140" s="15" t="s">
        <v>2258</v>
      </c>
      <c r="D140" s="15" t="s">
        <v>2259</v>
      </c>
      <c r="E140" s="15" t="s">
        <v>87</v>
      </c>
      <c r="F140" s="15" t="s">
        <v>2261</v>
      </c>
      <c r="G140" s="15" t="s">
        <v>2262</v>
      </c>
      <c r="H140" s="16" t="s">
        <v>8</v>
      </c>
      <c r="I140" s="16" t="s">
        <v>18</v>
      </c>
      <c r="J140" s="15" t="s">
        <v>145</v>
      </c>
      <c r="K140" s="16" t="s">
        <v>264</v>
      </c>
      <c r="L140" s="16"/>
      <c r="M140" s="16"/>
      <c r="N140" s="16"/>
      <c r="O140" s="16"/>
      <c r="P140" s="16"/>
      <c r="Q140" s="16">
        <v>1</v>
      </c>
    </row>
    <row r="141" spans="1:17" ht="30" x14ac:dyDescent="0.25">
      <c r="A141" s="18">
        <v>130</v>
      </c>
      <c r="B141" s="14">
        <v>599397</v>
      </c>
      <c r="C141" s="15" t="s">
        <v>2244</v>
      </c>
      <c r="D141" s="15" t="s">
        <v>2245</v>
      </c>
      <c r="E141" s="15" t="s">
        <v>87</v>
      </c>
      <c r="F141" s="15" t="s">
        <v>126</v>
      </c>
      <c r="G141" s="15" t="s">
        <v>111</v>
      </c>
      <c r="H141" s="16" t="s">
        <v>8</v>
      </c>
      <c r="I141" s="16" t="s">
        <v>18</v>
      </c>
      <c r="J141" s="15" t="s">
        <v>145</v>
      </c>
      <c r="K141" s="16"/>
      <c r="L141" s="16"/>
      <c r="M141" s="16" t="s">
        <v>337</v>
      </c>
      <c r="N141" s="16"/>
      <c r="O141" s="16"/>
      <c r="P141" s="16"/>
      <c r="Q141" s="16">
        <v>3</v>
      </c>
    </row>
    <row r="142" spans="1:17" ht="30" x14ac:dyDescent="0.25">
      <c r="A142" s="18">
        <v>131</v>
      </c>
      <c r="B142" s="14">
        <v>599398</v>
      </c>
      <c r="C142" s="15" t="s">
        <v>2244</v>
      </c>
      <c r="D142" s="15" t="s">
        <v>2245</v>
      </c>
      <c r="E142" s="15" t="s">
        <v>87</v>
      </c>
      <c r="F142" s="15" t="s">
        <v>2263</v>
      </c>
      <c r="G142" s="15" t="s">
        <v>111</v>
      </c>
      <c r="H142" s="16" t="s">
        <v>8</v>
      </c>
      <c r="I142" s="16" t="s">
        <v>18</v>
      </c>
      <c r="J142" s="15" t="s">
        <v>145</v>
      </c>
      <c r="K142" s="16"/>
      <c r="L142" s="16"/>
      <c r="M142" s="16" t="s">
        <v>337</v>
      </c>
      <c r="N142" s="16"/>
      <c r="O142" s="16"/>
      <c r="P142" s="16"/>
      <c r="Q142" s="16">
        <v>1</v>
      </c>
    </row>
    <row r="143" spans="1:17" ht="30" x14ac:dyDescent="0.25">
      <c r="A143" s="18">
        <v>132</v>
      </c>
      <c r="B143" s="14">
        <v>599399</v>
      </c>
      <c r="C143" s="15" t="s">
        <v>2244</v>
      </c>
      <c r="D143" s="15" t="s">
        <v>2245</v>
      </c>
      <c r="E143" s="15" t="s">
        <v>87</v>
      </c>
      <c r="F143" s="15" t="s">
        <v>577</v>
      </c>
      <c r="G143" s="15" t="s">
        <v>486</v>
      </c>
      <c r="H143" s="16" t="s">
        <v>8</v>
      </c>
      <c r="I143" s="16" t="s">
        <v>19</v>
      </c>
      <c r="J143" s="15" t="s">
        <v>368</v>
      </c>
      <c r="K143" s="16"/>
      <c r="L143" s="16" t="s">
        <v>337</v>
      </c>
      <c r="M143" s="16"/>
      <c r="N143" s="16"/>
      <c r="O143" s="16"/>
      <c r="P143" s="16"/>
      <c r="Q143" s="16">
        <v>1</v>
      </c>
    </row>
    <row r="144" spans="1:17" ht="30" x14ac:dyDescent="0.25">
      <c r="A144" s="18">
        <v>133</v>
      </c>
      <c r="B144" s="14">
        <v>599400</v>
      </c>
      <c r="C144" s="15" t="s">
        <v>2144</v>
      </c>
      <c r="D144" s="15" t="s">
        <v>2145</v>
      </c>
      <c r="E144" s="15" t="s">
        <v>87</v>
      </c>
      <c r="F144" s="15" t="s">
        <v>127</v>
      </c>
      <c r="G144" s="15" t="s">
        <v>111</v>
      </c>
      <c r="H144" s="16" t="s">
        <v>8</v>
      </c>
      <c r="I144" s="16" t="s">
        <v>18</v>
      </c>
      <c r="J144" s="15" t="s">
        <v>127</v>
      </c>
      <c r="K144" s="16"/>
      <c r="L144" s="16"/>
      <c r="M144" s="16" t="s">
        <v>337</v>
      </c>
      <c r="N144" s="16"/>
      <c r="O144" s="16"/>
      <c r="P144" s="16"/>
      <c r="Q144" s="16">
        <v>1</v>
      </c>
    </row>
    <row r="145" spans="1:17" s="41" customFormat="1" ht="30" x14ac:dyDescent="0.25">
      <c r="A145" s="18">
        <v>134</v>
      </c>
      <c r="B145" s="14">
        <v>599401</v>
      </c>
      <c r="C145" s="17" t="s">
        <v>2265</v>
      </c>
      <c r="D145" s="17" t="s">
        <v>2186</v>
      </c>
      <c r="E145" s="15" t="s">
        <v>87</v>
      </c>
      <c r="F145" s="17" t="s">
        <v>2266</v>
      </c>
      <c r="G145" s="17" t="s">
        <v>111</v>
      </c>
      <c r="H145" s="16" t="s">
        <v>8</v>
      </c>
      <c r="I145" s="16" t="s">
        <v>18</v>
      </c>
      <c r="J145" s="15" t="s">
        <v>117</v>
      </c>
      <c r="K145" s="16"/>
      <c r="L145" s="16"/>
      <c r="M145" s="16" t="s">
        <v>105</v>
      </c>
      <c r="N145" s="16"/>
      <c r="O145" s="16"/>
      <c r="P145" s="16"/>
      <c r="Q145" s="16" t="s">
        <v>147</v>
      </c>
    </row>
    <row r="146" spans="1:17" s="41" customFormat="1" ht="30" x14ac:dyDescent="0.25">
      <c r="A146" s="18">
        <v>135</v>
      </c>
      <c r="B146" s="14">
        <v>599402</v>
      </c>
      <c r="C146" s="17" t="s">
        <v>2267</v>
      </c>
      <c r="D146" s="17" t="s">
        <v>2268</v>
      </c>
      <c r="E146" s="15" t="s">
        <v>87</v>
      </c>
      <c r="F146" s="17" t="s">
        <v>795</v>
      </c>
      <c r="G146" s="17" t="s">
        <v>111</v>
      </c>
      <c r="H146" s="16" t="s">
        <v>8</v>
      </c>
      <c r="I146" s="16" t="s">
        <v>18</v>
      </c>
      <c r="J146" s="15" t="s">
        <v>549</v>
      </c>
      <c r="K146" s="16"/>
      <c r="L146" s="16"/>
      <c r="M146" s="16" t="s">
        <v>99</v>
      </c>
      <c r="N146" s="16"/>
      <c r="O146" s="16"/>
      <c r="P146" s="16"/>
      <c r="Q146" s="16" t="s">
        <v>149</v>
      </c>
    </row>
    <row r="147" spans="1:17" s="41" customFormat="1" ht="30" x14ac:dyDescent="0.25">
      <c r="A147" s="18">
        <v>136</v>
      </c>
      <c r="B147" s="14">
        <v>599403</v>
      </c>
      <c r="C147" s="17" t="s">
        <v>2269</v>
      </c>
      <c r="D147" s="17" t="s">
        <v>2270</v>
      </c>
      <c r="E147" s="15" t="s">
        <v>87</v>
      </c>
      <c r="F147" s="17" t="s">
        <v>2271</v>
      </c>
      <c r="G147" s="17" t="s">
        <v>792</v>
      </c>
      <c r="H147" s="16" t="s">
        <v>8</v>
      </c>
      <c r="I147" s="16" t="s">
        <v>18</v>
      </c>
      <c r="J147" s="15" t="s">
        <v>180</v>
      </c>
      <c r="K147" s="16"/>
      <c r="L147" s="16"/>
      <c r="M147" s="16" t="s">
        <v>186</v>
      </c>
      <c r="N147" s="16"/>
      <c r="O147" s="16"/>
      <c r="P147" s="16"/>
      <c r="Q147" s="16" t="s">
        <v>187</v>
      </c>
    </row>
    <row r="148" spans="1:17" s="41" customFormat="1" ht="30" x14ac:dyDescent="0.25">
      <c r="A148" s="18">
        <v>137</v>
      </c>
      <c r="B148" s="14">
        <v>599404</v>
      </c>
      <c r="C148" s="17" t="s">
        <v>2269</v>
      </c>
      <c r="D148" s="17" t="s">
        <v>2270</v>
      </c>
      <c r="E148" s="15" t="s">
        <v>87</v>
      </c>
      <c r="F148" s="17" t="s">
        <v>1324</v>
      </c>
      <c r="G148" s="17" t="s">
        <v>792</v>
      </c>
      <c r="H148" s="16" t="s">
        <v>8</v>
      </c>
      <c r="I148" s="16" t="s">
        <v>18</v>
      </c>
      <c r="J148" s="15" t="s">
        <v>180</v>
      </c>
      <c r="K148" s="16"/>
      <c r="L148" s="16"/>
      <c r="M148" s="16" t="s">
        <v>485</v>
      </c>
      <c r="N148" s="16"/>
      <c r="O148" s="16"/>
      <c r="P148" s="16"/>
      <c r="Q148" s="16" t="s">
        <v>645</v>
      </c>
    </row>
    <row r="149" spans="1:17" s="41" customFormat="1" ht="30" x14ac:dyDescent="0.25">
      <c r="A149" s="18">
        <v>138</v>
      </c>
      <c r="B149" s="14">
        <v>599405</v>
      </c>
      <c r="C149" s="17" t="s">
        <v>2269</v>
      </c>
      <c r="D149" s="17" t="s">
        <v>2270</v>
      </c>
      <c r="E149" s="15" t="s">
        <v>87</v>
      </c>
      <c r="F149" s="17" t="s">
        <v>2272</v>
      </c>
      <c r="G149" s="17" t="s">
        <v>111</v>
      </c>
      <c r="H149" s="16" t="s">
        <v>8</v>
      </c>
      <c r="I149" s="16" t="s">
        <v>18</v>
      </c>
      <c r="J149" s="15" t="s">
        <v>127</v>
      </c>
      <c r="K149" s="16"/>
      <c r="L149" s="16"/>
      <c r="M149" s="16" t="s">
        <v>105</v>
      </c>
      <c r="N149" s="16"/>
      <c r="O149" s="16"/>
      <c r="P149" s="16"/>
      <c r="Q149" s="16" t="s">
        <v>160</v>
      </c>
    </row>
    <row r="150" spans="1:17" s="41" customFormat="1" ht="30" x14ac:dyDescent="0.25">
      <c r="A150" s="18">
        <v>139</v>
      </c>
      <c r="B150" s="14">
        <v>599406</v>
      </c>
      <c r="C150" s="17" t="s">
        <v>2273</v>
      </c>
      <c r="D150" s="17" t="s">
        <v>2241</v>
      </c>
      <c r="E150" s="15" t="s">
        <v>87</v>
      </c>
      <c r="F150" s="17" t="s">
        <v>973</v>
      </c>
      <c r="G150" s="17" t="s">
        <v>152</v>
      </c>
      <c r="H150" s="16" t="s">
        <v>8</v>
      </c>
      <c r="I150" s="16" t="s">
        <v>19</v>
      </c>
      <c r="J150" s="15" t="s">
        <v>114</v>
      </c>
      <c r="K150" s="16"/>
      <c r="L150" s="16"/>
      <c r="M150" s="16" t="s">
        <v>119</v>
      </c>
      <c r="N150" s="16"/>
      <c r="O150" s="16"/>
      <c r="P150" s="16"/>
      <c r="Q150" s="16" t="s">
        <v>185</v>
      </c>
    </row>
    <row r="151" spans="1:17" s="41" customFormat="1" ht="30" x14ac:dyDescent="0.25">
      <c r="A151" s="18">
        <v>140</v>
      </c>
      <c r="B151" s="14">
        <v>599407</v>
      </c>
      <c r="C151" s="17" t="s">
        <v>2274</v>
      </c>
      <c r="D151" s="17" t="s">
        <v>2105</v>
      </c>
      <c r="E151" s="15" t="s">
        <v>87</v>
      </c>
      <c r="F151" s="17" t="s">
        <v>322</v>
      </c>
      <c r="G151" s="17" t="s">
        <v>190</v>
      </c>
      <c r="H151" s="16" t="s">
        <v>8</v>
      </c>
      <c r="I151" s="16" t="s">
        <v>18</v>
      </c>
      <c r="J151" s="15" t="s">
        <v>257</v>
      </c>
      <c r="K151" s="16"/>
      <c r="L151" s="16"/>
      <c r="M151" s="16" t="s">
        <v>105</v>
      </c>
      <c r="N151" s="16"/>
      <c r="O151" s="16"/>
      <c r="P151" s="16"/>
      <c r="Q151" s="16" t="s">
        <v>149</v>
      </c>
    </row>
    <row r="152" spans="1:17" s="41" customFormat="1" ht="30" x14ac:dyDescent="0.25">
      <c r="A152" s="18">
        <v>141</v>
      </c>
      <c r="B152" s="14">
        <v>599408</v>
      </c>
      <c r="C152" s="17" t="s">
        <v>2274</v>
      </c>
      <c r="D152" s="17" t="s">
        <v>2105</v>
      </c>
      <c r="E152" s="15" t="s">
        <v>87</v>
      </c>
      <c r="F152" s="17" t="s">
        <v>2202</v>
      </c>
      <c r="G152" s="17" t="s">
        <v>111</v>
      </c>
      <c r="H152" s="16" t="s">
        <v>8</v>
      </c>
      <c r="I152" s="16" t="s">
        <v>18</v>
      </c>
      <c r="J152" s="15" t="s">
        <v>131</v>
      </c>
      <c r="K152" s="16"/>
      <c r="L152" s="16"/>
      <c r="M152" s="16" t="s">
        <v>99</v>
      </c>
      <c r="N152" s="16"/>
      <c r="O152" s="16"/>
      <c r="P152" s="16"/>
      <c r="Q152" s="16" t="s">
        <v>149</v>
      </c>
    </row>
    <row r="153" spans="1:17" s="41" customFormat="1" ht="30" x14ac:dyDescent="0.25">
      <c r="A153" s="18">
        <v>142</v>
      </c>
      <c r="B153" s="14">
        <v>599409</v>
      </c>
      <c r="C153" s="17" t="s">
        <v>2274</v>
      </c>
      <c r="D153" s="17" t="s">
        <v>2105</v>
      </c>
      <c r="E153" s="15" t="s">
        <v>87</v>
      </c>
      <c r="F153" s="17" t="s">
        <v>225</v>
      </c>
      <c r="G153" s="17" t="s">
        <v>111</v>
      </c>
      <c r="H153" s="16" t="s">
        <v>8</v>
      </c>
      <c r="I153" s="16" t="s">
        <v>19</v>
      </c>
      <c r="J153" s="70" t="s">
        <v>906</v>
      </c>
      <c r="K153" s="16"/>
      <c r="L153" s="16"/>
      <c r="M153" s="16" t="s">
        <v>107</v>
      </c>
      <c r="N153" s="16"/>
      <c r="O153" s="16"/>
      <c r="P153" s="16"/>
      <c r="Q153" s="16" t="s">
        <v>160</v>
      </c>
    </row>
    <row r="154" spans="1:17" s="41" customFormat="1" ht="30" x14ac:dyDescent="0.25">
      <c r="A154" s="18">
        <v>143</v>
      </c>
      <c r="B154" s="14">
        <v>599410</v>
      </c>
      <c r="C154" s="17" t="s">
        <v>2274</v>
      </c>
      <c r="D154" s="17" t="s">
        <v>2105</v>
      </c>
      <c r="E154" s="15" t="s">
        <v>87</v>
      </c>
      <c r="F154" s="17" t="s">
        <v>2275</v>
      </c>
      <c r="G154" s="17" t="s">
        <v>111</v>
      </c>
      <c r="H154" s="16" t="s">
        <v>7</v>
      </c>
      <c r="I154" s="16" t="s">
        <v>19</v>
      </c>
      <c r="J154" s="15" t="s">
        <v>700</v>
      </c>
      <c r="K154" s="16"/>
      <c r="L154" s="16"/>
      <c r="M154" s="16"/>
      <c r="N154" s="16"/>
      <c r="O154" s="16" t="s">
        <v>329</v>
      </c>
      <c r="P154" s="16"/>
      <c r="Q154" s="16" t="s">
        <v>147</v>
      </c>
    </row>
    <row r="155" spans="1:17" s="41" customFormat="1" ht="30" x14ac:dyDescent="0.25">
      <c r="A155" s="18">
        <v>144</v>
      </c>
      <c r="B155" s="14">
        <v>599411</v>
      </c>
      <c r="C155" s="17" t="s">
        <v>2276</v>
      </c>
      <c r="D155" s="17" t="s">
        <v>2277</v>
      </c>
      <c r="E155" s="15" t="s">
        <v>87</v>
      </c>
      <c r="F155" s="17" t="s">
        <v>353</v>
      </c>
      <c r="G155" s="17" t="s">
        <v>377</v>
      </c>
      <c r="H155" s="16" t="s">
        <v>8</v>
      </c>
      <c r="I155" s="16" t="s">
        <v>18</v>
      </c>
      <c r="J155" s="15" t="s">
        <v>270</v>
      </c>
      <c r="K155" s="16"/>
      <c r="L155" s="16"/>
      <c r="M155" s="16" t="s">
        <v>105</v>
      </c>
      <c r="N155" s="16"/>
      <c r="O155" s="16"/>
      <c r="P155" s="16"/>
      <c r="Q155" s="16" t="s">
        <v>147</v>
      </c>
    </row>
    <row r="156" spans="1:17" s="41" customFormat="1" ht="30" x14ac:dyDescent="0.25">
      <c r="A156" s="18">
        <v>145</v>
      </c>
      <c r="B156" s="14">
        <v>599412</v>
      </c>
      <c r="C156" s="17" t="s">
        <v>2276</v>
      </c>
      <c r="D156" s="17" t="s">
        <v>2277</v>
      </c>
      <c r="E156" s="15" t="s">
        <v>87</v>
      </c>
      <c r="F156" s="17" t="s">
        <v>117</v>
      </c>
      <c r="G156" s="17" t="s">
        <v>377</v>
      </c>
      <c r="H156" s="16" t="s">
        <v>8</v>
      </c>
      <c r="I156" s="16" t="s">
        <v>18</v>
      </c>
      <c r="J156" s="15" t="s">
        <v>117</v>
      </c>
      <c r="K156" s="16"/>
      <c r="L156" s="16"/>
      <c r="M156" s="16" t="s">
        <v>99</v>
      </c>
      <c r="N156" s="16"/>
      <c r="O156" s="16"/>
      <c r="P156" s="16"/>
      <c r="Q156" s="16" t="s">
        <v>160</v>
      </c>
    </row>
    <row r="157" spans="1:17" s="41" customFormat="1" x14ac:dyDescent="0.25">
      <c r="A157" s="18">
        <v>146</v>
      </c>
      <c r="B157" s="14">
        <v>599413</v>
      </c>
      <c r="C157" s="17" t="s">
        <v>2278</v>
      </c>
      <c r="D157" s="17" t="s">
        <v>2279</v>
      </c>
      <c r="E157" s="15" t="s">
        <v>87</v>
      </c>
      <c r="F157" s="17" t="s">
        <v>269</v>
      </c>
      <c r="G157" s="17" t="s">
        <v>658</v>
      </c>
      <c r="H157" s="16" t="s">
        <v>8</v>
      </c>
      <c r="I157" s="16" t="s">
        <v>18</v>
      </c>
      <c r="J157" s="15" t="s">
        <v>114</v>
      </c>
      <c r="K157" s="16"/>
      <c r="L157" s="16"/>
      <c r="M157" s="16" t="s">
        <v>2280</v>
      </c>
      <c r="N157" s="16"/>
      <c r="O157" s="16"/>
      <c r="P157" s="16"/>
      <c r="Q157" s="16" t="s">
        <v>2281</v>
      </c>
    </row>
    <row r="158" spans="1:17" s="41" customFormat="1" x14ac:dyDescent="0.25">
      <c r="A158" s="18">
        <v>147</v>
      </c>
      <c r="B158" s="14">
        <v>599414</v>
      </c>
      <c r="C158" s="17" t="s">
        <v>2278</v>
      </c>
      <c r="D158" s="17" t="s">
        <v>2279</v>
      </c>
      <c r="E158" s="15" t="s">
        <v>87</v>
      </c>
      <c r="F158" s="17" t="s">
        <v>362</v>
      </c>
      <c r="G158" s="17" t="s">
        <v>2282</v>
      </c>
      <c r="H158" s="16" t="s">
        <v>8</v>
      </c>
      <c r="I158" s="16" t="s">
        <v>19</v>
      </c>
      <c r="J158" s="15" t="s">
        <v>270</v>
      </c>
      <c r="K158" s="16"/>
      <c r="L158" s="16" t="s">
        <v>108</v>
      </c>
      <c r="M158" s="16"/>
      <c r="N158" s="16"/>
      <c r="O158" s="16"/>
      <c r="P158" s="16"/>
      <c r="Q158" s="16" t="s">
        <v>147</v>
      </c>
    </row>
    <row r="159" spans="1:17" s="41" customFormat="1" ht="30" x14ac:dyDescent="0.25">
      <c r="A159" s="18">
        <v>148</v>
      </c>
      <c r="B159" s="14">
        <v>599415</v>
      </c>
      <c r="C159" s="17" t="s">
        <v>2283</v>
      </c>
      <c r="D159" s="17" t="s">
        <v>2182</v>
      </c>
      <c r="E159" s="15" t="s">
        <v>87</v>
      </c>
      <c r="F159" s="17" t="s">
        <v>2284</v>
      </c>
      <c r="G159" s="17" t="s">
        <v>111</v>
      </c>
      <c r="H159" s="16" t="s">
        <v>8</v>
      </c>
      <c r="I159" s="16" t="s">
        <v>18</v>
      </c>
      <c r="J159" s="15" t="s">
        <v>180</v>
      </c>
      <c r="K159" s="16"/>
      <c r="L159" s="16"/>
      <c r="M159" s="16" t="s">
        <v>337</v>
      </c>
      <c r="N159" s="16"/>
      <c r="O159" s="16"/>
      <c r="P159" s="16"/>
      <c r="Q159" s="16" t="s">
        <v>147</v>
      </c>
    </row>
    <row r="160" spans="1:17" s="41" customFormat="1" ht="30" x14ac:dyDescent="0.25">
      <c r="A160" s="18">
        <v>149</v>
      </c>
      <c r="B160" s="14">
        <v>599416</v>
      </c>
      <c r="C160" s="17" t="s">
        <v>2285</v>
      </c>
      <c r="D160" s="17" t="s">
        <v>2287</v>
      </c>
      <c r="E160" s="15" t="s">
        <v>87</v>
      </c>
      <c r="F160" s="17" t="s">
        <v>2286</v>
      </c>
      <c r="G160" s="17" t="s">
        <v>2288</v>
      </c>
      <c r="H160" s="16" t="s">
        <v>8</v>
      </c>
      <c r="I160" s="16" t="s">
        <v>18</v>
      </c>
      <c r="J160" s="15" t="s">
        <v>270</v>
      </c>
      <c r="K160" s="16"/>
      <c r="L160" s="16"/>
      <c r="M160" s="16" t="s">
        <v>337</v>
      </c>
      <c r="N160" s="16"/>
      <c r="O160" s="16"/>
      <c r="P160" s="16"/>
      <c r="Q160" s="16" t="s">
        <v>155</v>
      </c>
    </row>
    <row r="161" spans="1:17" s="41" customFormat="1" ht="30" x14ac:dyDescent="0.25">
      <c r="A161" s="18">
        <v>150</v>
      </c>
      <c r="B161" s="14">
        <v>599417</v>
      </c>
      <c r="C161" s="17" t="s">
        <v>2289</v>
      </c>
      <c r="D161" s="17" t="s">
        <v>2290</v>
      </c>
      <c r="E161" s="15" t="s">
        <v>87</v>
      </c>
      <c r="F161" s="17" t="s">
        <v>269</v>
      </c>
      <c r="G161" s="17" t="s">
        <v>486</v>
      </c>
      <c r="H161" s="16" t="s">
        <v>8</v>
      </c>
      <c r="I161" s="16" t="s">
        <v>18</v>
      </c>
      <c r="J161" s="15" t="s">
        <v>114</v>
      </c>
      <c r="K161" s="16"/>
      <c r="L161" s="16"/>
      <c r="M161" s="16" t="s">
        <v>337</v>
      </c>
      <c r="N161" s="16"/>
      <c r="O161" s="16"/>
      <c r="P161" s="16"/>
      <c r="Q161" s="16" t="s">
        <v>160</v>
      </c>
    </row>
    <row r="162" spans="1:17" s="41" customFormat="1" ht="30" x14ac:dyDescent="0.25">
      <c r="A162" s="18">
        <v>151</v>
      </c>
      <c r="B162" s="14">
        <v>599418</v>
      </c>
      <c r="C162" s="17" t="s">
        <v>2289</v>
      </c>
      <c r="D162" s="17" t="s">
        <v>2290</v>
      </c>
      <c r="E162" s="15" t="s">
        <v>87</v>
      </c>
      <c r="F162" s="17" t="s">
        <v>889</v>
      </c>
      <c r="G162" s="17" t="s">
        <v>1448</v>
      </c>
      <c r="H162" s="16" t="s">
        <v>8</v>
      </c>
      <c r="I162" s="16" t="s">
        <v>18</v>
      </c>
      <c r="J162" s="15" t="s">
        <v>117</v>
      </c>
      <c r="K162" s="16"/>
      <c r="L162" s="16"/>
      <c r="M162" s="16" t="s">
        <v>337</v>
      </c>
      <c r="N162" s="16"/>
      <c r="O162" s="16"/>
      <c r="P162" s="16"/>
      <c r="Q162" s="16" t="s">
        <v>147</v>
      </c>
    </row>
    <row r="163" spans="1:17" s="41" customFormat="1" ht="30" x14ac:dyDescent="0.25">
      <c r="A163" s="18">
        <v>152</v>
      </c>
      <c r="B163" s="14">
        <v>599419</v>
      </c>
      <c r="C163" s="17" t="s">
        <v>2289</v>
      </c>
      <c r="D163" s="17" t="s">
        <v>2290</v>
      </c>
      <c r="E163" s="15" t="s">
        <v>87</v>
      </c>
      <c r="F163" s="17" t="s">
        <v>776</v>
      </c>
      <c r="G163" s="17" t="s">
        <v>110</v>
      </c>
      <c r="H163" s="16" t="s">
        <v>8</v>
      </c>
      <c r="I163" s="16" t="s">
        <v>18</v>
      </c>
      <c r="J163" s="15" t="s">
        <v>145</v>
      </c>
      <c r="K163" s="16"/>
      <c r="L163" s="16"/>
      <c r="M163" s="16" t="s">
        <v>337</v>
      </c>
      <c r="N163" s="16"/>
      <c r="O163" s="16"/>
      <c r="P163" s="16"/>
      <c r="Q163" s="16" t="s">
        <v>146</v>
      </c>
    </row>
    <row r="164" spans="1:17" s="41" customFormat="1" ht="30" x14ac:dyDescent="0.25">
      <c r="A164" s="18">
        <v>153</v>
      </c>
      <c r="B164" s="14">
        <v>599420</v>
      </c>
      <c r="C164" s="17" t="s">
        <v>2289</v>
      </c>
      <c r="D164" s="17" t="s">
        <v>2290</v>
      </c>
      <c r="E164" s="15" t="s">
        <v>87</v>
      </c>
      <c r="F164" s="17" t="s">
        <v>1629</v>
      </c>
      <c r="G164" s="17" t="s">
        <v>110</v>
      </c>
      <c r="H164" s="16" t="s">
        <v>8</v>
      </c>
      <c r="I164" s="16" t="s">
        <v>19</v>
      </c>
      <c r="J164" s="15" t="s">
        <v>112</v>
      </c>
      <c r="K164" s="16"/>
      <c r="L164" s="16"/>
      <c r="M164" s="16" t="s">
        <v>337</v>
      </c>
      <c r="N164" s="16"/>
      <c r="O164" s="16"/>
      <c r="P164" s="16"/>
      <c r="Q164" s="16" t="s">
        <v>146</v>
      </c>
    </row>
    <row r="165" spans="1:17" s="41" customFormat="1" ht="30" x14ac:dyDescent="0.25">
      <c r="A165" s="18">
        <v>154</v>
      </c>
      <c r="B165" s="14">
        <v>599421</v>
      </c>
      <c r="C165" s="17" t="s">
        <v>2289</v>
      </c>
      <c r="D165" s="17" t="s">
        <v>2290</v>
      </c>
      <c r="E165" s="15" t="s">
        <v>87</v>
      </c>
      <c r="F165" s="17" t="s">
        <v>456</v>
      </c>
      <c r="G165" s="17" t="s">
        <v>110</v>
      </c>
      <c r="H165" s="16" t="s">
        <v>8</v>
      </c>
      <c r="I165" s="16" t="s">
        <v>19</v>
      </c>
      <c r="J165" s="15" t="s">
        <v>112</v>
      </c>
      <c r="K165" s="16"/>
      <c r="L165" s="16"/>
      <c r="M165" s="16" t="s">
        <v>337</v>
      </c>
      <c r="N165" s="16"/>
      <c r="O165" s="16"/>
      <c r="P165" s="16"/>
      <c r="Q165" s="16" t="s">
        <v>146</v>
      </c>
    </row>
    <row r="166" spans="1:17" s="41" customFormat="1" ht="30" x14ac:dyDescent="0.25">
      <c r="A166" s="18">
        <v>155</v>
      </c>
      <c r="B166" s="14">
        <v>599422</v>
      </c>
      <c r="C166" s="17" t="s">
        <v>2289</v>
      </c>
      <c r="D166" s="17" t="s">
        <v>2290</v>
      </c>
      <c r="E166" s="15" t="s">
        <v>87</v>
      </c>
      <c r="F166" s="17" t="s">
        <v>2291</v>
      </c>
      <c r="G166" s="17" t="s">
        <v>1448</v>
      </c>
      <c r="H166" s="16" t="s">
        <v>8</v>
      </c>
      <c r="I166" s="16" t="s">
        <v>19</v>
      </c>
      <c r="J166" s="15" t="s">
        <v>1353</v>
      </c>
      <c r="K166" s="16"/>
      <c r="L166" s="16"/>
      <c r="M166" s="16" t="s">
        <v>337</v>
      </c>
      <c r="N166" s="16"/>
      <c r="O166" s="16"/>
      <c r="P166" s="16"/>
      <c r="Q166" s="16" t="s">
        <v>160</v>
      </c>
    </row>
    <row r="167" spans="1:17" s="41" customFormat="1" x14ac:dyDescent="0.25">
      <c r="A167" s="18">
        <v>156</v>
      </c>
      <c r="B167" s="14">
        <v>599423</v>
      </c>
      <c r="C167" s="17" t="s">
        <v>2292</v>
      </c>
      <c r="D167" s="17" t="s">
        <v>2293</v>
      </c>
      <c r="E167" s="15" t="s">
        <v>87</v>
      </c>
      <c r="F167" s="17" t="s">
        <v>2294</v>
      </c>
      <c r="G167" s="17" t="s">
        <v>110</v>
      </c>
      <c r="H167" s="16" t="s">
        <v>8</v>
      </c>
      <c r="I167" s="16" t="s">
        <v>19</v>
      </c>
      <c r="J167" s="15" t="s">
        <v>145</v>
      </c>
      <c r="K167" s="16"/>
      <c r="L167" s="16"/>
      <c r="M167" s="16" t="s">
        <v>337</v>
      </c>
      <c r="N167" s="16"/>
      <c r="O167" s="16"/>
      <c r="P167" s="16"/>
      <c r="Q167" s="16" t="s">
        <v>160</v>
      </c>
    </row>
    <row r="168" spans="1:17" s="41" customFormat="1" x14ac:dyDescent="0.25">
      <c r="A168" s="18">
        <v>157</v>
      </c>
      <c r="B168" s="14">
        <v>599424</v>
      </c>
      <c r="C168" s="17" t="s">
        <v>2292</v>
      </c>
      <c r="D168" s="17" t="s">
        <v>2293</v>
      </c>
      <c r="E168" s="15" t="s">
        <v>87</v>
      </c>
      <c r="F168" s="17" t="s">
        <v>2295</v>
      </c>
      <c r="G168" s="17" t="s">
        <v>110</v>
      </c>
      <c r="H168" s="16" t="s">
        <v>8</v>
      </c>
      <c r="I168" s="16" t="s">
        <v>19</v>
      </c>
      <c r="J168" s="15" t="s">
        <v>145</v>
      </c>
      <c r="K168" s="16"/>
      <c r="L168" s="16" t="s">
        <v>337</v>
      </c>
      <c r="M168" s="16"/>
      <c r="N168" s="16"/>
      <c r="O168" s="16"/>
      <c r="P168" s="16"/>
      <c r="Q168" s="16" t="s">
        <v>147</v>
      </c>
    </row>
    <row r="169" spans="1:17" s="41" customFormat="1" x14ac:dyDescent="0.25">
      <c r="A169" s="18">
        <v>158</v>
      </c>
      <c r="B169" s="14">
        <v>599425</v>
      </c>
      <c r="C169" s="17" t="s">
        <v>2296</v>
      </c>
      <c r="D169" s="17" t="s">
        <v>2297</v>
      </c>
      <c r="E169" s="15" t="s">
        <v>87</v>
      </c>
      <c r="F169" s="17" t="s">
        <v>2298</v>
      </c>
      <c r="G169" s="17" t="s">
        <v>96</v>
      </c>
      <c r="H169" s="16" t="s">
        <v>8</v>
      </c>
      <c r="I169" s="16" t="s">
        <v>19</v>
      </c>
      <c r="J169" s="15" t="s">
        <v>117</v>
      </c>
      <c r="K169" s="16"/>
      <c r="L169" s="16"/>
      <c r="M169" s="16" t="s">
        <v>337</v>
      </c>
      <c r="N169" s="16"/>
      <c r="O169" s="16"/>
      <c r="P169" s="16"/>
      <c r="Q169" s="16" t="s">
        <v>146</v>
      </c>
    </row>
    <row r="170" spans="1:17" s="41" customFormat="1" x14ac:dyDescent="0.25">
      <c r="A170" s="18">
        <v>159</v>
      </c>
      <c r="B170" s="14">
        <v>599426</v>
      </c>
      <c r="C170" s="17" t="s">
        <v>2296</v>
      </c>
      <c r="D170" s="17" t="s">
        <v>2297</v>
      </c>
      <c r="E170" s="15" t="s">
        <v>87</v>
      </c>
      <c r="F170" s="17" t="s">
        <v>2299</v>
      </c>
      <c r="G170" s="17" t="s">
        <v>1448</v>
      </c>
      <c r="H170" s="16" t="s">
        <v>8</v>
      </c>
      <c r="I170" s="16" t="s">
        <v>18</v>
      </c>
      <c r="J170" s="15" t="s">
        <v>2300</v>
      </c>
      <c r="K170" s="16"/>
      <c r="L170" s="16"/>
      <c r="M170" s="16" t="s">
        <v>337</v>
      </c>
      <c r="N170" s="16"/>
      <c r="O170" s="16"/>
      <c r="P170" s="16"/>
      <c r="Q170" s="16" t="s">
        <v>160</v>
      </c>
    </row>
    <row r="171" spans="1:17" s="41" customFormat="1" x14ac:dyDescent="0.25">
      <c r="A171" s="18">
        <v>160</v>
      </c>
      <c r="B171" s="14">
        <v>599427</v>
      </c>
      <c r="C171" s="17" t="s">
        <v>2296</v>
      </c>
      <c r="D171" s="17" t="s">
        <v>2297</v>
      </c>
      <c r="E171" s="15" t="s">
        <v>87</v>
      </c>
      <c r="F171" s="17" t="s">
        <v>2301</v>
      </c>
      <c r="G171" s="17" t="s">
        <v>110</v>
      </c>
      <c r="H171" s="16" t="s">
        <v>8</v>
      </c>
      <c r="I171" s="16" t="s">
        <v>18</v>
      </c>
      <c r="J171" s="15" t="s">
        <v>112</v>
      </c>
      <c r="K171" s="16"/>
      <c r="L171" s="16"/>
      <c r="M171" s="16" t="s">
        <v>337</v>
      </c>
      <c r="N171" s="16"/>
      <c r="O171" s="16"/>
      <c r="P171" s="16"/>
      <c r="Q171" s="16" t="s">
        <v>169</v>
      </c>
    </row>
    <row r="172" spans="1:17" s="41" customFormat="1" ht="30" x14ac:dyDescent="0.25">
      <c r="A172" s="18">
        <v>161</v>
      </c>
      <c r="B172" s="14">
        <v>599428</v>
      </c>
      <c r="C172" s="17" t="s">
        <v>2302</v>
      </c>
      <c r="D172" s="17" t="s">
        <v>2303</v>
      </c>
      <c r="E172" s="15" t="s">
        <v>87</v>
      </c>
      <c r="F172" s="17" t="s">
        <v>2304</v>
      </c>
      <c r="G172" s="17" t="s">
        <v>111</v>
      </c>
      <c r="H172" s="16" t="s">
        <v>8</v>
      </c>
      <c r="I172" s="16" t="s">
        <v>18</v>
      </c>
      <c r="J172" s="15" t="s">
        <v>323</v>
      </c>
      <c r="K172" s="16"/>
      <c r="L172" s="16"/>
      <c r="M172" s="16" t="s">
        <v>337</v>
      </c>
      <c r="N172" s="16"/>
      <c r="O172" s="16"/>
      <c r="P172" s="16"/>
      <c r="Q172" s="16" t="s">
        <v>187</v>
      </c>
    </row>
    <row r="173" spans="1:17" s="41" customFormat="1" x14ac:dyDescent="0.25">
      <c r="A173" s="18">
        <v>162</v>
      </c>
      <c r="B173" s="14">
        <v>599429</v>
      </c>
      <c r="C173" s="17" t="s">
        <v>2305</v>
      </c>
      <c r="D173" s="17" t="s">
        <v>2306</v>
      </c>
      <c r="E173" s="15" t="s">
        <v>87</v>
      </c>
      <c r="F173" s="17" t="s">
        <v>2307</v>
      </c>
      <c r="G173" s="17" t="s">
        <v>111</v>
      </c>
      <c r="H173" s="16" t="s">
        <v>8</v>
      </c>
      <c r="I173" s="16" t="s">
        <v>18</v>
      </c>
      <c r="J173" s="15" t="s">
        <v>117</v>
      </c>
      <c r="K173" s="16"/>
      <c r="L173" s="16"/>
      <c r="M173" s="16" t="s">
        <v>337</v>
      </c>
      <c r="N173" s="16"/>
      <c r="O173" s="16"/>
      <c r="P173" s="16"/>
      <c r="Q173" s="16" t="s">
        <v>679</v>
      </c>
    </row>
    <row r="174" spans="1:17" s="41" customFormat="1" ht="30" x14ac:dyDescent="0.25">
      <c r="A174" s="18">
        <v>163</v>
      </c>
      <c r="B174" s="14">
        <v>599430</v>
      </c>
      <c r="C174" s="17" t="s">
        <v>2308</v>
      </c>
      <c r="D174" s="17" t="s">
        <v>2268</v>
      </c>
      <c r="E174" s="15" t="s">
        <v>87</v>
      </c>
      <c r="F174" s="17" t="s">
        <v>273</v>
      </c>
      <c r="G174" s="17" t="s">
        <v>110</v>
      </c>
      <c r="H174" s="16" t="s">
        <v>8</v>
      </c>
      <c r="I174" s="16" t="s">
        <v>19</v>
      </c>
      <c r="J174" s="15" t="s">
        <v>145</v>
      </c>
      <c r="K174" s="16"/>
      <c r="L174" s="16"/>
      <c r="M174" s="16" t="s">
        <v>337</v>
      </c>
      <c r="N174" s="16"/>
      <c r="O174" s="16"/>
      <c r="P174" s="16"/>
      <c r="Q174" s="16" t="s">
        <v>160</v>
      </c>
    </row>
    <row r="175" spans="1:17" s="41" customFormat="1" ht="30" x14ac:dyDescent="0.25">
      <c r="A175" s="18">
        <v>164</v>
      </c>
      <c r="B175" s="14">
        <v>599431</v>
      </c>
      <c r="C175" s="17" t="s">
        <v>2308</v>
      </c>
      <c r="D175" s="17" t="s">
        <v>2268</v>
      </c>
      <c r="E175" s="15" t="s">
        <v>87</v>
      </c>
      <c r="F175" s="17" t="s">
        <v>2309</v>
      </c>
      <c r="G175" s="17" t="s">
        <v>110</v>
      </c>
      <c r="H175" s="16" t="s">
        <v>8</v>
      </c>
      <c r="I175" s="16" t="s">
        <v>19</v>
      </c>
      <c r="J175" s="15" t="s">
        <v>665</v>
      </c>
      <c r="K175" s="16"/>
      <c r="L175" s="16" t="s">
        <v>337</v>
      </c>
      <c r="M175" s="16"/>
      <c r="N175" s="16"/>
      <c r="O175" s="16"/>
      <c r="P175" s="16"/>
      <c r="Q175" s="16" t="s">
        <v>147</v>
      </c>
    </row>
    <row r="176" spans="1:17" s="41" customFormat="1" ht="30" x14ac:dyDescent="0.25">
      <c r="A176" s="18">
        <v>165</v>
      </c>
      <c r="B176" s="14">
        <v>599432</v>
      </c>
      <c r="C176" s="17" t="s">
        <v>2308</v>
      </c>
      <c r="D176" s="17" t="s">
        <v>2268</v>
      </c>
      <c r="E176" s="15" t="s">
        <v>87</v>
      </c>
      <c r="F176" s="17" t="s">
        <v>550</v>
      </c>
      <c r="G176" s="17" t="s">
        <v>1448</v>
      </c>
      <c r="H176" s="16" t="s">
        <v>8</v>
      </c>
      <c r="I176" s="16" t="s">
        <v>18</v>
      </c>
      <c r="J176" s="15" t="s">
        <v>665</v>
      </c>
      <c r="K176" s="16"/>
      <c r="L176" s="16"/>
      <c r="M176" s="16" t="s">
        <v>337</v>
      </c>
      <c r="N176" s="16"/>
      <c r="O176" s="16"/>
      <c r="P176" s="16"/>
      <c r="Q176" s="16" t="s">
        <v>147</v>
      </c>
    </row>
    <row r="177" spans="1:17" s="41" customFormat="1" ht="30" x14ac:dyDescent="0.25">
      <c r="A177" s="18">
        <v>166</v>
      </c>
      <c r="B177" s="14">
        <v>599433</v>
      </c>
      <c r="C177" s="17" t="s">
        <v>2310</v>
      </c>
      <c r="D177" s="17" t="s">
        <v>2268</v>
      </c>
      <c r="E177" s="15" t="s">
        <v>87</v>
      </c>
      <c r="F177" s="17" t="s">
        <v>2311</v>
      </c>
      <c r="G177" s="17" t="s">
        <v>152</v>
      </c>
      <c r="H177" s="16" t="s">
        <v>8</v>
      </c>
      <c r="I177" s="16" t="s">
        <v>18</v>
      </c>
      <c r="J177" s="15" t="s">
        <v>104</v>
      </c>
      <c r="K177" s="16"/>
      <c r="L177" s="16"/>
      <c r="M177" s="16" t="s">
        <v>337</v>
      </c>
      <c r="N177" s="16"/>
      <c r="O177" s="16"/>
      <c r="P177" s="16"/>
      <c r="Q177" s="16" t="s">
        <v>160</v>
      </c>
    </row>
    <row r="178" spans="1:17" s="41" customFormat="1" ht="30" x14ac:dyDescent="0.25">
      <c r="A178" s="18">
        <v>167</v>
      </c>
      <c r="B178" s="14">
        <v>599434</v>
      </c>
      <c r="C178" s="17" t="s">
        <v>2312</v>
      </c>
      <c r="D178" s="17" t="s">
        <v>2268</v>
      </c>
      <c r="E178" s="15" t="s">
        <v>87</v>
      </c>
      <c r="F178" s="17" t="s">
        <v>2313</v>
      </c>
      <c r="G178" s="17" t="s">
        <v>111</v>
      </c>
      <c r="H178" s="16" t="s">
        <v>8</v>
      </c>
      <c r="I178" s="16" t="s">
        <v>18</v>
      </c>
      <c r="J178" s="15" t="s">
        <v>323</v>
      </c>
      <c r="K178" s="16"/>
      <c r="L178" s="16" t="s">
        <v>337</v>
      </c>
      <c r="M178" s="16"/>
      <c r="N178" s="16"/>
      <c r="O178" s="16"/>
      <c r="P178" s="16"/>
      <c r="Q178" s="16" t="s">
        <v>147</v>
      </c>
    </row>
    <row r="179" spans="1:17" s="41" customFormat="1" x14ac:dyDescent="0.25">
      <c r="A179" s="18">
        <v>168</v>
      </c>
      <c r="B179" s="14">
        <v>599435</v>
      </c>
      <c r="C179" s="17" t="s">
        <v>2314</v>
      </c>
      <c r="D179" s="17" t="s">
        <v>2315</v>
      </c>
      <c r="E179" s="15" t="s">
        <v>87</v>
      </c>
      <c r="F179" s="17" t="s">
        <v>390</v>
      </c>
      <c r="G179" s="17" t="s">
        <v>481</v>
      </c>
      <c r="H179" s="16" t="s">
        <v>8</v>
      </c>
      <c r="I179" s="16" t="s">
        <v>18</v>
      </c>
      <c r="J179" s="15" t="s">
        <v>180</v>
      </c>
      <c r="K179" s="16"/>
      <c r="L179" s="16"/>
      <c r="M179" s="16" t="s">
        <v>337</v>
      </c>
      <c r="N179" s="16"/>
      <c r="O179" s="16"/>
      <c r="P179" s="16"/>
      <c r="Q179" s="16" t="s">
        <v>160</v>
      </c>
    </row>
    <row r="180" spans="1:17" s="41" customFormat="1" ht="30" x14ac:dyDescent="0.25">
      <c r="A180" s="18">
        <v>169</v>
      </c>
      <c r="B180" s="14">
        <v>599436</v>
      </c>
      <c r="C180" s="17" t="s">
        <v>2316</v>
      </c>
      <c r="D180" s="17" t="s">
        <v>2317</v>
      </c>
      <c r="E180" s="15" t="s">
        <v>87</v>
      </c>
      <c r="F180" s="17" t="s">
        <v>2318</v>
      </c>
      <c r="G180" s="17" t="s">
        <v>110</v>
      </c>
      <c r="H180" s="16" t="s">
        <v>8</v>
      </c>
      <c r="I180" s="16" t="s">
        <v>18</v>
      </c>
      <c r="J180" s="15" t="s">
        <v>145</v>
      </c>
      <c r="K180" s="16"/>
      <c r="L180" s="16"/>
      <c r="M180" s="16" t="s">
        <v>97</v>
      </c>
      <c r="N180" s="16"/>
      <c r="O180" s="16"/>
      <c r="P180" s="16"/>
      <c r="Q180" s="16" t="s">
        <v>155</v>
      </c>
    </row>
    <row r="181" spans="1:17" s="41" customFormat="1" ht="30" x14ac:dyDescent="0.25">
      <c r="A181" s="18">
        <v>170</v>
      </c>
      <c r="B181" s="14">
        <v>599437</v>
      </c>
      <c r="C181" s="17" t="s">
        <v>2316</v>
      </c>
      <c r="D181" s="17" t="s">
        <v>2317</v>
      </c>
      <c r="E181" s="15" t="s">
        <v>87</v>
      </c>
      <c r="F181" s="17" t="s">
        <v>1474</v>
      </c>
      <c r="G181" s="17" t="s">
        <v>111</v>
      </c>
      <c r="H181" s="16" t="s">
        <v>8</v>
      </c>
      <c r="I181" s="16" t="s">
        <v>18</v>
      </c>
      <c r="J181" s="15" t="s">
        <v>238</v>
      </c>
      <c r="K181" s="16"/>
      <c r="L181" s="16"/>
      <c r="M181" s="16" t="s">
        <v>99</v>
      </c>
      <c r="N181" s="16"/>
      <c r="O181" s="16"/>
      <c r="P181" s="16"/>
      <c r="Q181" s="16" t="s">
        <v>160</v>
      </c>
    </row>
    <row r="182" spans="1:17" s="41" customFormat="1" ht="30" x14ac:dyDescent="0.25">
      <c r="A182" s="18">
        <v>171</v>
      </c>
      <c r="B182" s="14">
        <v>599438</v>
      </c>
      <c r="C182" s="17" t="s">
        <v>2319</v>
      </c>
      <c r="D182" s="17" t="s">
        <v>2191</v>
      </c>
      <c r="E182" s="15" t="s">
        <v>87</v>
      </c>
      <c r="F182" s="17" t="s">
        <v>1495</v>
      </c>
      <c r="G182" s="17" t="s">
        <v>111</v>
      </c>
      <c r="H182" s="16" t="s">
        <v>8</v>
      </c>
      <c r="I182" s="16" t="s">
        <v>18</v>
      </c>
      <c r="J182" s="15" t="s">
        <v>117</v>
      </c>
      <c r="K182" s="16"/>
      <c r="L182" s="16"/>
      <c r="M182" s="16" t="s">
        <v>154</v>
      </c>
      <c r="N182" s="16"/>
      <c r="O182" s="16"/>
      <c r="P182" s="16"/>
      <c r="Q182" s="16" t="s">
        <v>149</v>
      </c>
    </row>
    <row r="183" spans="1:17" s="41" customFormat="1" ht="30" x14ac:dyDescent="0.25">
      <c r="A183" s="18">
        <v>172</v>
      </c>
      <c r="B183" s="14">
        <v>599439</v>
      </c>
      <c r="C183" s="17" t="s">
        <v>2319</v>
      </c>
      <c r="D183" s="17" t="s">
        <v>2191</v>
      </c>
      <c r="E183" s="15" t="s">
        <v>87</v>
      </c>
      <c r="F183" s="17" t="s">
        <v>162</v>
      </c>
      <c r="G183" s="17" t="s">
        <v>111</v>
      </c>
      <c r="H183" s="16" t="s">
        <v>8</v>
      </c>
      <c r="I183" s="16" t="s">
        <v>18</v>
      </c>
      <c r="J183" s="15" t="s">
        <v>117</v>
      </c>
      <c r="K183" s="16"/>
      <c r="L183" s="16"/>
      <c r="M183" s="16" t="s">
        <v>154</v>
      </c>
      <c r="N183" s="16"/>
      <c r="O183" s="16"/>
      <c r="P183" s="16"/>
      <c r="Q183" s="16" t="s">
        <v>149</v>
      </c>
    </row>
    <row r="184" spans="1:17" s="41" customFormat="1" ht="30" x14ac:dyDescent="0.25">
      <c r="A184" s="18">
        <v>173</v>
      </c>
      <c r="B184" s="14">
        <v>599440</v>
      </c>
      <c r="C184" s="17" t="s">
        <v>2320</v>
      </c>
      <c r="D184" s="17" t="s">
        <v>2321</v>
      </c>
      <c r="E184" s="15" t="s">
        <v>87</v>
      </c>
      <c r="F184" s="17" t="s">
        <v>2322</v>
      </c>
      <c r="G184" s="17" t="s">
        <v>152</v>
      </c>
      <c r="H184" s="16" t="s">
        <v>8</v>
      </c>
      <c r="I184" s="16" t="s">
        <v>19</v>
      </c>
      <c r="J184" s="15" t="s">
        <v>1320</v>
      </c>
      <c r="K184" s="16"/>
      <c r="L184" s="16"/>
      <c r="M184" s="16" t="s">
        <v>132</v>
      </c>
      <c r="N184" s="16"/>
      <c r="O184" s="16"/>
      <c r="P184" s="16"/>
      <c r="Q184" s="16" t="s">
        <v>147</v>
      </c>
    </row>
    <row r="185" spans="1:17" s="41" customFormat="1" ht="30" x14ac:dyDescent="0.25">
      <c r="A185" s="18">
        <v>174</v>
      </c>
      <c r="B185" s="14">
        <v>599441</v>
      </c>
      <c r="C185" s="17" t="s">
        <v>2323</v>
      </c>
      <c r="D185" s="17" t="s">
        <v>2191</v>
      </c>
      <c r="E185" s="15" t="s">
        <v>87</v>
      </c>
      <c r="F185" s="17" t="s">
        <v>2324</v>
      </c>
      <c r="G185" s="17" t="s">
        <v>486</v>
      </c>
      <c r="H185" s="16" t="s">
        <v>8</v>
      </c>
      <c r="I185" s="16" t="s">
        <v>18</v>
      </c>
      <c r="J185" s="15" t="s">
        <v>117</v>
      </c>
      <c r="K185" s="16"/>
      <c r="L185" s="16"/>
      <c r="M185" s="16" t="s">
        <v>99</v>
      </c>
      <c r="N185" s="16"/>
      <c r="O185" s="16"/>
      <c r="P185" s="16"/>
      <c r="Q185" s="16" t="s">
        <v>146</v>
      </c>
    </row>
    <row r="186" spans="1:17" s="41" customFormat="1" ht="30" x14ac:dyDescent="0.25">
      <c r="A186" s="18">
        <v>175</v>
      </c>
      <c r="B186" s="14">
        <v>599442</v>
      </c>
      <c r="C186" s="17" t="s">
        <v>2323</v>
      </c>
      <c r="D186" s="17" t="s">
        <v>2191</v>
      </c>
      <c r="E186" s="15" t="s">
        <v>87</v>
      </c>
      <c r="F186" s="17" t="s">
        <v>2325</v>
      </c>
      <c r="G186" s="17" t="s">
        <v>1448</v>
      </c>
      <c r="H186" s="16" t="s">
        <v>8</v>
      </c>
      <c r="I186" s="16" t="s">
        <v>18</v>
      </c>
      <c r="J186" s="15" t="s">
        <v>2134</v>
      </c>
      <c r="K186" s="16"/>
      <c r="L186" s="16"/>
      <c r="M186" s="16" t="s">
        <v>105</v>
      </c>
      <c r="N186" s="16"/>
      <c r="O186" s="16"/>
      <c r="P186" s="16"/>
      <c r="Q186" s="16" t="s">
        <v>149</v>
      </c>
    </row>
    <row r="187" spans="1:17" s="41" customFormat="1" ht="30" x14ac:dyDescent="0.25">
      <c r="A187" s="18">
        <v>176</v>
      </c>
      <c r="B187" s="14">
        <v>599443</v>
      </c>
      <c r="C187" s="17" t="s">
        <v>2326</v>
      </c>
      <c r="D187" s="17" t="s">
        <v>2191</v>
      </c>
      <c r="E187" s="15" t="s">
        <v>87</v>
      </c>
      <c r="F187" s="17" t="s">
        <v>446</v>
      </c>
      <c r="G187" s="17" t="s">
        <v>719</v>
      </c>
      <c r="H187" s="16" t="s">
        <v>8</v>
      </c>
      <c r="I187" s="16" t="s">
        <v>18</v>
      </c>
      <c r="J187" s="15" t="s">
        <v>270</v>
      </c>
      <c r="K187" s="16"/>
      <c r="L187" s="16"/>
      <c r="M187" s="16" t="s">
        <v>105</v>
      </c>
      <c r="N187" s="16"/>
      <c r="O187" s="16"/>
      <c r="P187" s="16"/>
      <c r="Q187" s="16" t="s">
        <v>149</v>
      </c>
    </row>
    <row r="188" spans="1:17" s="41" customFormat="1" ht="30" x14ac:dyDescent="0.25">
      <c r="A188" s="18">
        <v>177</v>
      </c>
      <c r="B188" s="14">
        <v>599444</v>
      </c>
      <c r="C188" s="17" t="s">
        <v>2326</v>
      </c>
      <c r="D188" s="17" t="s">
        <v>2191</v>
      </c>
      <c r="E188" s="15" t="s">
        <v>87</v>
      </c>
      <c r="F188" s="17" t="s">
        <v>250</v>
      </c>
      <c r="G188" s="17" t="s">
        <v>719</v>
      </c>
      <c r="H188" s="16" t="s">
        <v>8</v>
      </c>
      <c r="I188" s="16" t="s">
        <v>18</v>
      </c>
      <c r="J188" s="15" t="s">
        <v>270</v>
      </c>
      <c r="K188" s="16"/>
      <c r="L188" s="16"/>
      <c r="M188" s="16" t="s">
        <v>99</v>
      </c>
      <c r="N188" s="16"/>
      <c r="O188" s="16"/>
      <c r="P188" s="16"/>
      <c r="Q188" s="16" t="s">
        <v>149</v>
      </c>
    </row>
    <row r="189" spans="1:17" s="41" customFormat="1" ht="30" x14ac:dyDescent="0.25">
      <c r="A189" s="18">
        <v>178</v>
      </c>
      <c r="B189" s="14">
        <v>599445</v>
      </c>
      <c r="C189" s="17" t="s">
        <v>2327</v>
      </c>
      <c r="D189" s="17" t="s">
        <v>2213</v>
      </c>
      <c r="E189" s="15" t="s">
        <v>87</v>
      </c>
      <c r="F189" s="17" t="s">
        <v>103</v>
      </c>
      <c r="G189" s="17" t="s">
        <v>486</v>
      </c>
      <c r="H189" s="16" t="s">
        <v>8</v>
      </c>
      <c r="I189" s="16" t="s">
        <v>18</v>
      </c>
      <c r="J189" s="15" t="s">
        <v>257</v>
      </c>
      <c r="K189" s="16"/>
      <c r="L189" s="16"/>
      <c r="M189" s="16" t="s">
        <v>186</v>
      </c>
      <c r="N189" s="16"/>
      <c r="O189" s="16"/>
      <c r="P189" s="16"/>
      <c r="Q189" s="16" t="s">
        <v>187</v>
      </c>
    </row>
    <row r="190" spans="1:17" s="41" customFormat="1" ht="30" x14ac:dyDescent="0.25">
      <c r="A190" s="18">
        <v>179</v>
      </c>
      <c r="B190" s="14">
        <v>599446</v>
      </c>
      <c r="C190" s="17" t="s">
        <v>2327</v>
      </c>
      <c r="D190" s="17" t="s">
        <v>2213</v>
      </c>
      <c r="E190" s="15" t="s">
        <v>87</v>
      </c>
      <c r="F190" s="17" t="s">
        <v>487</v>
      </c>
      <c r="G190" s="17" t="s">
        <v>111</v>
      </c>
      <c r="H190" s="16" t="s">
        <v>8</v>
      </c>
      <c r="I190" s="16" t="s">
        <v>19</v>
      </c>
      <c r="J190" s="15" t="s">
        <v>127</v>
      </c>
      <c r="K190" s="16"/>
      <c r="L190" s="16"/>
      <c r="M190" s="16" t="s">
        <v>154</v>
      </c>
      <c r="N190" s="16"/>
      <c r="O190" s="16"/>
      <c r="P190" s="16"/>
      <c r="Q190" s="16" t="s">
        <v>160</v>
      </c>
    </row>
    <row r="191" spans="1:17" s="41" customFormat="1" ht="30" x14ac:dyDescent="0.25">
      <c r="A191" s="18">
        <v>180</v>
      </c>
      <c r="B191" s="14">
        <v>599447</v>
      </c>
      <c r="C191" s="17" t="s">
        <v>2327</v>
      </c>
      <c r="D191" s="17" t="s">
        <v>2213</v>
      </c>
      <c r="E191" s="15" t="s">
        <v>87</v>
      </c>
      <c r="F191" s="17" t="s">
        <v>1362</v>
      </c>
      <c r="G191" s="17" t="s">
        <v>111</v>
      </c>
      <c r="H191" s="16" t="s">
        <v>8</v>
      </c>
      <c r="I191" s="16" t="s">
        <v>18</v>
      </c>
      <c r="J191" s="15" t="s">
        <v>2328</v>
      </c>
      <c r="K191" s="16" t="s">
        <v>172</v>
      </c>
      <c r="L191" s="16"/>
      <c r="M191" s="16"/>
      <c r="N191" s="16"/>
      <c r="O191" s="16"/>
      <c r="P191" s="16"/>
      <c r="Q191" s="16" t="s">
        <v>147</v>
      </c>
    </row>
    <row r="192" spans="1:17" s="41" customFormat="1" ht="30" x14ac:dyDescent="0.25">
      <c r="A192" s="18">
        <v>181</v>
      </c>
      <c r="B192" s="14">
        <v>599448</v>
      </c>
      <c r="C192" s="17" t="s">
        <v>2329</v>
      </c>
      <c r="D192" s="17" t="s">
        <v>2130</v>
      </c>
      <c r="E192" s="15" t="s">
        <v>87</v>
      </c>
      <c r="F192" s="17" t="s">
        <v>162</v>
      </c>
      <c r="G192" s="17" t="s">
        <v>111</v>
      </c>
      <c r="H192" s="16" t="s">
        <v>7</v>
      </c>
      <c r="I192" s="16" t="s">
        <v>18</v>
      </c>
      <c r="J192" s="15" t="s">
        <v>117</v>
      </c>
      <c r="K192" s="16"/>
      <c r="L192" s="16"/>
      <c r="M192" s="16"/>
      <c r="N192" s="16"/>
      <c r="O192" s="16"/>
      <c r="P192" s="16" t="s">
        <v>105</v>
      </c>
      <c r="Q192" s="16" t="s">
        <v>160</v>
      </c>
    </row>
    <row r="193" spans="1:17" s="41" customFormat="1" ht="30" x14ac:dyDescent="0.25">
      <c r="A193" s="18">
        <v>182</v>
      </c>
      <c r="B193" s="14">
        <v>599449</v>
      </c>
      <c r="C193" s="17" t="s">
        <v>2330</v>
      </c>
      <c r="D193" s="17" t="s">
        <v>2130</v>
      </c>
      <c r="E193" s="15" t="s">
        <v>87</v>
      </c>
      <c r="F193" s="17" t="s">
        <v>733</v>
      </c>
      <c r="G193" s="17" t="s">
        <v>139</v>
      </c>
      <c r="H193" s="16" t="s">
        <v>8</v>
      </c>
      <c r="I193" s="16" t="s">
        <v>19</v>
      </c>
      <c r="J193" s="15" t="s">
        <v>326</v>
      </c>
      <c r="K193" s="16"/>
      <c r="L193" s="16"/>
      <c r="M193" s="16" t="s">
        <v>428</v>
      </c>
      <c r="N193" s="16"/>
      <c r="O193" s="16"/>
      <c r="P193" s="16"/>
      <c r="Q193" s="16" t="s">
        <v>619</v>
      </c>
    </row>
    <row r="194" spans="1:17" s="41" customFormat="1" ht="45" x14ac:dyDescent="0.25">
      <c r="A194" s="18">
        <v>183</v>
      </c>
      <c r="B194" s="14">
        <v>599450</v>
      </c>
      <c r="C194" s="17" t="s">
        <v>2330</v>
      </c>
      <c r="D194" s="17" t="s">
        <v>2130</v>
      </c>
      <c r="E194" s="15" t="s">
        <v>87</v>
      </c>
      <c r="F194" s="17" t="s">
        <v>287</v>
      </c>
      <c r="G194" s="17" t="s">
        <v>2331</v>
      </c>
      <c r="H194" s="16" t="s">
        <v>8</v>
      </c>
      <c r="I194" s="16" t="s">
        <v>18</v>
      </c>
      <c r="J194" s="15" t="s">
        <v>330</v>
      </c>
      <c r="K194" s="16"/>
      <c r="L194" s="16"/>
      <c r="M194" s="16" t="s">
        <v>105</v>
      </c>
      <c r="N194" s="16"/>
      <c r="O194" s="16"/>
      <c r="P194" s="16"/>
      <c r="Q194" s="16" t="s">
        <v>160</v>
      </c>
    </row>
    <row r="195" spans="1:17" s="41" customFormat="1" ht="30" x14ac:dyDescent="0.25">
      <c r="A195" s="18">
        <v>184</v>
      </c>
      <c r="B195" s="14">
        <v>599451</v>
      </c>
      <c r="C195" s="17" t="s">
        <v>2332</v>
      </c>
      <c r="D195" s="17" t="s">
        <v>2130</v>
      </c>
      <c r="E195" s="15" t="s">
        <v>87</v>
      </c>
      <c r="F195" s="17" t="s">
        <v>1048</v>
      </c>
      <c r="G195" s="17" t="s">
        <v>111</v>
      </c>
      <c r="H195" s="16" t="s">
        <v>7</v>
      </c>
      <c r="I195" s="16" t="s">
        <v>19</v>
      </c>
      <c r="J195" s="15" t="s">
        <v>323</v>
      </c>
      <c r="K195" s="16"/>
      <c r="L195" s="16"/>
      <c r="M195" s="16"/>
      <c r="N195" s="16"/>
      <c r="O195" s="16"/>
      <c r="P195" s="16" t="s">
        <v>97</v>
      </c>
      <c r="Q195" s="16" t="s">
        <v>146</v>
      </c>
    </row>
    <row r="196" spans="1:17" s="41" customFormat="1" ht="30" x14ac:dyDescent="0.25">
      <c r="A196" s="18">
        <v>185</v>
      </c>
      <c r="B196" s="14">
        <v>599452</v>
      </c>
      <c r="C196" s="17" t="s">
        <v>2333</v>
      </c>
      <c r="D196" s="17" t="s">
        <v>2130</v>
      </c>
      <c r="E196" s="15" t="s">
        <v>87</v>
      </c>
      <c r="F196" s="17" t="s">
        <v>135</v>
      </c>
      <c r="G196" s="17" t="s">
        <v>111</v>
      </c>
      <c r="H196" s="16" t="s">
        <v>8</v>
      </c>
      <c r="I196" s="16" t="s">
        <v>19</v>
      </c>
      <c r="J196" s="15" t="s">
        <v>238</v>
      </c>
      <c r="K196" s="16"/>
      <c r="L196" s="16"/>
      <c r="M196" s="16" t="s">
        <v>154</v>
      </c>
      <c r="N196" s="16"/>
      <c r="O196" s="16"/>
      <c r="P196" s="16"/>
      <c r="Q196" s="16" t="s">
        <v>146</v>
      </c>
    </row>
    <row r="197" spans="1:17" s="41" customFormat="1" ht="30" x14ac:dyDescent="0.25">
      <c r="A197" s="18">
        <v>186</v>
      </c>
      <c r="B197" s="14">
        <v>599453</v>
      </c>
      <c r="C197" s="17" t="s">
        <v>2334</v>
      </c>
      <c r="D197" s="17" t="s">
        <v>2335</v>
      </c>
      <c r="E197" s="15" t="s">
        <v>87</v>
      </c>
      <c r="F197" s="17" t="s">
        <v>1034</v>
      </c>
      <c r="G197" s="17" t="s">
        <v>111</v>
      </c>
      <c r="H197" s="16" t="s">
        <v>8</v>
      </c>
      <c r="I197" s="16" t="s">
        <v>18</v>
      </c>
      <c r="J197" s="15" t="s">
        <v>330</v>
      </c>
      <c r="K197" s="16"/>
      <c r="L197" s="16"/>
      <c r="M197" s="16" t="s">
        <v>154</v>
      </c>
      <c r="N197" s="16"/>
      <c r="O197" s="16"/>
      <c r="P197" s="16"/>
      <c r="Q197" s="16" t="s">
        <v>155</v>
      </c>
    </row>
    <row r="198" spans="1:17" s="41" customFormat="1" ht="30" x14ac:dyDescent="0.25">
      <c r="A198" s="18">
        <v>187</v>
      </c>
      <c r="B198" s="14">
        <v>599454</v>
      </c>
      <c r="C198" s="17" t="s">
        <v>2336</v>
      </c>
      <c r="D198" s="17" t="s">
        <v>2268</v>
      </c>
      <c r="E198" s="15" t="s">
        <v>87</v>
      </c>
      <c r="F198" s="17" t="s">
        <v>126</v>
      </c>
      <c r="G198" s="17" t="s">
        <v>152</v>
      </c>
      <c r="H198" s="16" t="s">
        <v>8</v>
      </c>
      <c r="I198" s="16" t="s">
        <v>18</v>
      </c>
      <c r="J198" s="15" t="s">
        <v>1320</v>
      </c>
      <c r="K198" s="16"/>
      <c r="L198" s="16"/>
      <c r="M198" s="16" t="s">
        <v>99</v>
      </c>
      <c r="N198" s="16"/>
      <c r="O198" s="16"/>
      <c r="P198" s="16"/>
      <c r="Q198" s="16" t="s">
        <v>149</v>
      </c>
    </row>
    <row r="199" spans="1:17" s="41" customFormat="1" ht="30" x14ac:dyDescent="0.25">
      <c r="A199" s="18">
        <v>188</v>
      </c>
      <c r="B199" s="14">
        <v>599455</v>
      </c>
      <c r="C199" s="17" t="s">
        <v>2337</v>
      </c>
      <c r="D199" s="17" t="s">
        <v>2338</v>
      </c>
      <c r="E199" s="15" t="s">
        <v>87</v>
      </c>
      <c r="F199" s="17" t="s">
        <v>2339</v>
      </c>
      <c r="G199" s="17" t="s">
        <v>111</v>
      </c>
      <c r="H199" s="16" t="s">
        <v>7</v>
      </c>
      <c r="I199" s="16" t="s">
        <v>19</v>
      </c>
      <c r="J199" s="15" t="s">
        <v>2340</v>
      </c>
      <c r="K199" s="16"/>
      <c r="L199" s="16"/>
      <c r="M199" s="16"/>
      <c r="N199" s="16"/>
      <c r="O199" s="16"/>
      <c r="P199" s="16" t="s">
        <v>105</v>
      </c>
      <c r="Q199" s="16" t="s">
        <v>147</v>
      </c>
    </row>
    <row r="200" spans="1:17" s="41" customFormat="1" ht="30" x14ac:dyDescent="0.25">
      <c r="A200" s="18">
        <v>189</v>
      </c>
      <c r="B200" s="14">
        <v>599456</v>
      </c>
      <c r="C200" s="17" t="s">
        <v>2341</v>
      </c>
      <c r="D200" s="17" t="s">
        <v>2342</v>
      </c>
      <c r="E200" s="15" t="s">
        <v>87</v>
      </c>
      <c r="F200" s="17" t="s">
        <v>2343</v>
      </c>
      <c r="G200" s="17" t="s">
        <v>111</v>
      </c>
      <c r="H200" s="16" t="s">
        <v>7</v>
      </c>
      <c r="I200" s="16" t="s">
        <v>18</v>
      </c>
      <c r="J200" s="15" t="s">
        <v>127</v>
      </c>
      <c r="K200" s="16"/>
      <c r="L200" s="16"/>
      <c r="M200" s="16"/>
      <c r="N200" s="16"/>
      <c r="O200" s="16" t="s">
        <v>329</v>
      </c>
      <c r="P200" s="16"/>
      <c r="Q200" s="16" t="s">
        <v>147</v>
      </c>
    </row>
    <row r="201" spans="1:17" s="41" customFormat="1" ht="30" x14ac:dyDescent="0.25">
      <c r="A201" s="18">
        <v>190</v>
      </c>
      <c r="B201" s="14">
        <v>599457</v>
      </c>
      <c r="C201" s="17" t="s">
        <v>2344</v>
      </c>
      <c r="D201" s="17" t="s">
        <v>2345</v>
      </c>
      <c r="E201" s="15" t="s">
        <v>87</v>
      </c>
      <c r="F201" s="17" t="s">
        <v>2346</v>
      </c>
      <c r="G201" s="17" t="s">
        <v>152</v>
      </c>
      <c r="H201" s="16" t="s">
        <v>8</v>
      </c>
      <c r="I201" s="16" t="s">
        <v>18</v>
      </c>
      <c r="J201" s="15" t="s">
        <v>1320</v>
      </c>
      <c r="K201" s="16"/>
      <c r="L201" s="16"/>
      <c r="M201" s="16" t="s">
        <v>105</v>
      </c>
      <c r="N201" s="16"/>
      <c r="O201" s="16"/>
      <c r="P201" s="16"/>
      <c r="Q201" s="16" t="s">
        <v>160</v>
      </c>
    </row>
    <row r="202" spans="1:17" s="41" customFormat="1" ht="30" x14ac:dyDescent="0.25">
      <c r="A202" s="18">
        <v>191</v>
      </c>
      <c r="B202" s="14">
        <v>599458</v>
      </c>
      <c r="C202" s="17" t="s">
        <v>2344</v>
      </c>
      <c r="D202" s="17" t="s">
        <v>2345</v>
      </c>
      <c r="E202" s="15" t="s">
        <v>87</v>
      </c>
      <c r="F202" s="17" t="s">
        <v>2347</v>
      </c>
      <c r="G202" s="17" t="s">
        <v>190</v>
      </c>
      <c r="H202" s="16" t="s">
        <v>8</v>
      </c>
      <c r="I202" s="16" t="s">
        <v>18</v>
      </c>
      <c r="J202" s="15" t="s">
        <v>2134</v>
      </c>
      <c r="K202" s="16"/>
      <c r="L202" s="16"/>
      <c r="M202" s="16" t="s">
        <v>105</v>
      </c>
      <c r="N202" s="16"/>
      <c r="O202" s="16"/>
      <c r="P202" s="16"/>
      <c r="Q202" s="16" t="s">
        <v>160</v>
      </c>
    </row>
    <row r="203" spans="1:17" s="41" customFormat="1" x14ac:dyDescent="0.25">
      <c r="A203" s="18">
        <v>192</v>
      </c>
      <c r="B203" s="14">
        <v>599459</v>
      </c>
      <c r="C203" s="17" t="s">
        <v>2314</v>
      </c>
      <c r="D203" s="17" t="s">
        <v>2348</v>
      </c>
      <c r="E203" s="15" t="s">
        <v>87</v>
      </c>
      <c r="F203" s="17" t="s">
        <v>126</v>
      </c>
      <c r="G203" s="17" t="s">
        <v>2349</v>
      </c>
      <c r="H203" s="16" t="s">
        <v>8</v>
      </c>
      <c r="I203" s="16" t="s">
        <v>18</v>
      </c>
      <c r="J203" s="15" t="s">
        <v>114</v>
      </c>
      <c r="K203" s="16"/>
      <c r="L203" s="16"/>
      <c r="M203" s="16" t="s">
        <v>337</v>
      </c>
      <c r="N203" s="16"/>
      <c r="O203" s="16"/>
      <c r="P203" s="16"/>
      <c r="Q203" s="16" t="s">
        <v>169</v>
      </c>
    </row>
    <row r="204" spans="1:17" s="41" customFormat="1" x14ac:dyDescent="0.25">
      <c r="A204" s="18">
        <v>193</v>
      </c>
      <c r="B204" s="14">
        <v>599460</v>
      </c>
      <c r="C204" s="17" t="s">
        <v>2350</v>
      </c>
      <c r="D204" s="17" t="s">
        <v>2186</v>
      </c>
      <c r="E204" s="15" t="s">
        <v>87</v>
      </c>
      <c r="F204" s="17" t="s">
        <v>359</v>
      </c>
      <c r="G204" s="17" t="s">
        <v>507</v>
      </c>
      <c r="H204" s="16" t="s">
        <v>8</v>
      </c>
      <c r="I204" s="16" t="s">
        <v>18</v>
      </c>
      <c r="J204" s="15" t="s">
        <v>117</v>
      </c>
      <c r="K204" s="16"/>
      <c r="L204" s="16"/>
      <c r="M204" s="16" t="s">
        <v>337</v>
      </c>
      <c r="N204" s="16"/>
      <c r="O204" s="16"/>
      <c r="P204" s="16"/>
      <c r="Q204" s="16" t="s">
        <v>160</v>
      </c>
    </row>
    <row r="205" spans="1:17" s="41" customFormat="1" x14ac:dyDescent="0.25">
      <c r="A205" s="18">
        <v>194</v>
      </c>
      <c r="B205" s="14">
        <v>599461</v>
      </c>
      <c r="C205" s="17" t="s">
        <v>2350</v>
      </c>
      <c r="D205" s="17" t="s">
        <v>2186</v>
      </c>
      <c r="E205" s="15" t="s">
        <v>87</v>
      </c>
      <c r="F205" s="17" t="s">
        <v>2351</v>
      </c>
      <c r="G205" s="17" t="s">
        <v>507</v>
      </c>
      <c r="H205" s="16" t="s">
        <v>8</v>
      </c>
      <c r="I205" s="16" t="s">
        <v>18</v>
      </c>
      <c r="J205" s="15" t="s">
        <v>127</v>
      </c>
      <c r="K205" s="16"/>
      <c r="L205" s="16"/>
      <c r="M205" s="16" t="s">
        <v>1261</v>
      </c>
      <c r="N205" s="16"/>
      <c r="O205" s="16"/>
      <c r="P205" s="16"/>
      <c r="Q205" s="16" t="s">
        <v>160</v>
      </c>
    </row>
    <row r="206" spans="1:17" s="41" customFormat="1" ht="30" x14ac:dyDescent="0.25">
      <c r="A206" s="18">
        <v>195</v>
      </c>
      <c r="B206" s="14">
        <v>599462</v>
      </c>
      <c r="C206" s="17" t="s">
        <v>2350</v>
      </c>
      <c r="D206" s="17" t="s">
        <v>2186</v>
      </c>
      <c r="E206" s="15" t="s">
        <v>87</v>
      </c>
      <c r="F206" s="17" t="s">
        <v>2352</v>
      </c>
      <c r="G206" s="17" t="s">
        <v>139</v>
      </c>
      <c r="H206" s="16" t="s">
        <v>8</v>
      </c>
      <c r="I206" s="16" t="s">
        <v>18</v>
      </c>
      <c r="J206" s="15" t="s">
        <v>127</v>
      </c>
      <c r="K206" s="16"/>
      <c r="L206" s="16"/>
      <c r="M206" s="16" t="s">
        <v>337</v>
      </c>
      <c r="N206" s="16"/>
      <c r="O206" s="16"/>
      <c r="P206" s="16"/>
      <c r="Q206" s="16" t="s">
        <v>169</v>
      </c>
    </row>
    <row r="207" spans="1:17" s="41" customFormat="1" ht="30" x14ac:dyDescent="0.25">
      <c r="A207" s="18">
        <v>196</v>
      </c>
      <c r="B207" s="14">
        <v>599463</v>
      </c>
      <c r="C207" s="17" t="s">
        <v>2358</v>
      </c>
      <c r="D207" s="17" t="s">
        <v>2353</v>
      </c>
      <c r="E207" s="15" t="s">
        <v>87</v>
      </c>
      <c r="F207" s="17" t="s">
        <v>857</v>
      </c>
      <c r="G207" s="17" t="s">
        <v>152</v>
      </c>
      <c r="H207" s="16" t="s">
        <v>8</v>
      </c>
      <c r="I207" s="16" t="s">
        <v>18</v>
      </c>
      <c r="J207" s="15" t="s">
        <v>104</v>
      </c>
      <c r="K207" s="16"/>
      <c r="L207" s="16" t="s">
        <v>337</v>
      </c>
      <c r="M207" s="16"/>
      <c r="N207" s="16"/>
      <c r="O207" s="16"/>
      <c r="P207" s="16"/>
      <c r="Q207" s="16" t="s">
        <v>147</v>
      </c>
    </row>
    <row r="208" spans="1:17" s="41" customFormat="1" ht="30" x14ac:dyDescent="0.25">
      <c r="A208" s="18">
        <v>197</v>
      </c>
      <c r="B208" s="14">
        <v>599464</v>
      </c>
      <c r="C208" s="17" t="s">
        <v>2358</v>
      </c>
      <c r="D208" s="17" t="s">
        <v>2353</v>
      </c>
      <c r="E208" s="15" t="s">
        <v>87</v>
      </c>
      <c r="F208" s="17" t="s">
        <v>2354</v>
      </c>
      <c r="G208" s="17" t="s">
        <v>139</v>
      </c>
      <c r="H208" s="16" t="s">
        <v>8</v>
      </c>
      <c r="I208" s="16" t="s">
        <v>19</v>
      </c>
      <c r="J208" s="15" t="s">
        <v>117</v>
      </c>
      <c r="K208" s="16"/>
      <c r="L208" s="16"/>
      <c r="M208" s="16" t="s">
        <v>337</v>
      </c>
      <c r="N208" s="16"/>
      <c r="O208" s="16"/>
      <c r="P208" s="16"/>
      <c r="Q208" s="16" t="s">
        <v>155</v>
      </c>
    </row>
    <row r="209" spans="1:17" s="41" customFormat="1" ht="30" x14ac:dyDescent="0.25">
      <c r="A209" s="18">
        <v>198</v>
      </c>
      <c r="B209" s="14">
        <v>599465</v>
      </c>
      <c r="C209" s="17" t="s">
        <v>2358</v>
      </c>
      <c r="D209" s="17" t="s">
        <v>2353</v>
      </c>
      <c r="E209" s="15" t="s">
        <v>87</v>
      </c>
      <c r="F209" s="17" t="s">
        <v>1110</v>
      </c>
      <c r="G209" s="17" t="s">
        <v>481</v>
      </c>
      <c r="H209" s="16" t="s">
        <v>8</v>
      </c>
      <c r="I209" s="16" t="s">
        <v>19</v>
      </c>
      <c r="J209" s="15" t="s">
        <v>104</v>
      </c>
      <c r="K209" s="16"/>
      <c r="L209" s="16"/>
      <c r="M209" s="16" t="s">
        <v>337</v>
      </c>
      <c r="N209" s="16"/>
      <c r="O209" s="16"/>
      <c r="P209" s="16"/>
      <c r="Q209" s="16" t="s">
        <v>149</v>
      </c>
    </row>
    <row r="210" spans="1:17" s="41" customFormat="1" ht="30" x14ac:dyDescent="0.25">
      <c r="A210" s="18">
        <v>199</v>
      </c>
      <c r="B210" s="14">
        <v>599466</v>
      </c>
      <c r="C210" s="17" t="s">
        <v>2358</v>
      </c>
      <c r="D210" s="17" t="s">
        <v>2353</v>
      </c>
      <c r="E210" s="15" t="s">
        <v>87</v>
      </c>
      <c r="F210" s="17" t="s">
        <v>226</v>
      </c>
      <c r="G210" s="17" t="s">
        <v>2359</v>
      </c>
      <c r="H210" s="16" t="s">
        <v>8</v>
      </c>
      <c r="I210" s="16" t="s">
        <v>18</v>
      </c>
      <c r="J210" s="15" t="s">
        <v>2134</v>
      </c>
      <c r="K210" s="16"/>
      <c r="L210" s="16"/>
      <c r="M210" s="16" t="s">
        <v>337</v>
      </c>
      <c r="N210" s="16"/>
      <c r="O210" s="16"/>
      <c r="P210" s="16"/>
      <c r="Q210" s="16" t="s">
        <v>155</v>
      </c>
    </row>
    <row r="211" spans="1:17" s="41" customFormat="1" ht="30" x14ac:dyDescent="0.25">
      <c r="A211" s="18">
        <v>200</v>
      </c>
      <c r="B211" s="14">
        <v>599467</v>
      </c>
      <c r="C211" s="17" t="s">
        <v>2355</v>
      </c>
      <c r="D211" s="17" t="s">
        <v>2356</v>
      </c>
      <c r="E211" s="15" t="s">
        <v>87</v>
      </c>
      <c r="F211" s="17" t="s">
        <v>2357</v>
      </c>
      <c r="G211" s="17" t="s">
        <v>111</v>
      </c>
      <c r="H211" s="16" t="s">
        <v>8</v>
      </c>
      <c r="I211" s="16" t="s">
        <v>18</v>
      </c>
      <c r="J211" s="15" t="s">
        <v>127</v>
      </c>
      <c r="K211" s="16"/>
      <c r="L211" s="16"/>
      <c r="M211" s="16" t="s">
        <v>97</v>
      </c>
      <c r="N211" s="16"/>
      <c r="O211" s="16"/>
      <c r="P211" s="16"/>
      <c r="Q211" s="16" t="s">
        <v>169</v>
      </c>
    </row>
    <row r="212" spans="1:17" s="41" customFormat="1" ht="30" x14ac:dyDescent="0.25">
      <c r="A212" s="18">
        <v>201</v>
      </c>
      <c r="B212" s="14">
        <v>599468</v>
      </c>
      <c r="C212" s="17" t="s">
        <v>2360</v>
      </c>
      <c r="D212" s="17" t="s">
        <v>2361</v>
      </c>
      <c r="E212" s="15" t="s">
        <v>87</v>
      </c>
      <c r="F212" s="17" t="s">
        <v>2362</v>
      </c>
      <c r="G212" s="17" t="s">
        <v>2363</v>
      </c>
      <c r="H212" s="16" t="s">
        <v>8</v>
      </c>
      <c r="I212" s="16" t="s">
        <v>19</v>
      </c>
      <c r="J212" s="15" t="s">
        <v>378</v>
      </c>
      <c r="K212" s="16"/>
      <c r="L212" s="16"/>
      <c r="M212" s="16" t="s">
        <v>99</v>
      </c>
      <c r="N212" s="16"/>
      <c r="O212" s="16"/>
      <c r="P212" s="16"/>
      <c r="Q212" s="16" t="s">
        <v>149</v>
      </c>
    </row>
    <row r="213" spans="1:17" s="41" customFormat="1" ht="30" x14ac:dyDescent="0.25">
      <c r="A213" s="18">
        <v>202</v>
      </c>
      <c r="B213" s="14">
        <v>599469</v>
      </c>
      <c r="C213" s="17" t="s">
        <v>2364</v>
      </c>
      <c r="D213" s="17" t="s">
        <v>2365</v>
      </c>
      <c r="E213" s="15" t="s">
        <v>87</v>
      </c>
      <c r="F213" s="17" t="s">
        <v>2366</v>
      </c>
      <c r="G213" s="17" t="s">
        <v>139</v>
      </c>
      <c r="H213" s="16" t="s">
        <v>8</v>
      </c>
      <c r="I213" s="16" t="s">
        <v>18</v>
      </c>
      <c r="J213" s="15" t="s">
        <v>140</v>
      </c>
      <c r="K213" s="16"/>
      <c r="L213" s="16"/>
      <c r="M213" s="16" t="s">
        <v>132</v>
      </c>
      <c r="N213" s="16"/>
      <c r="O213" s="16"/>
      <c r="P213" s="16"/>
      <c r="Q213" s="16" t="s">
        <v>149</v>
      </c>
    </row>
    <row r="214" spans="1:17" s="41" customFormat="1" ht="30" x14ac:dyDescent="0.25">
      <c r="A214" s="18">
        <v>203</v>
      </c>
      <c r="B214" s="14">
        <v>599470</v>
      </c>
      <c r="C214" s="17" t="s">
        <v>2367</v>
      </c>
      <c r="D214" s="17" t="s">
        <v>2368</v>
      </c>
      <c r="E214" s="15" t="s">
        <v>87</v>
      </c>
      <c r="F214" s="17" t="s">
        <v>861</v>
      </c>
      <c r="G214" s="17" t="s">
        <v>111</v>
      </c>
      <c r="H214" s="16" t="s">
        <v>8</v>
      </c>
      <c r="I214" s="16" t="s">
        <v>18</v>
      </c>
      <c r="J214" s="15" t="s">
        <v>112</v>
      </c>
      <c r="K214" s="16"/>
      <c r="L214" s="16"/>
      <c r="M214" s="16" t="s">
        <v>105</v>
      </c>
      <c r="N214" s="16"/>
      <c r="O214" s="16"/>
      <c r="P214" s="16"/>
      <c r="Q214" s="16" t="s">
        <v>160</v>
      </c>
    </row>
    <row r="215" spans="1:17" s="41" customFormat="1" ht="30" x14ac:dyDescent="0.25">
      <c r="A215" s="18">
        <v>204</v>
      </c>
      <c r="B215" s="14">
        <v>599471</v>
      </c>
      <c r="C215" s="17" t="s">
        <v>2355</v>
      </c>
      <c r="D215" s="17" t="s">
        <v>2356</v>
      </c>
      <c r="E215" s="15" t="s">
        <v>87</v>
      </c>
      <c r="F215" s="17" t="s">
        <v>1503</v>
      </c>
      <c r="G215" s="17" t="s">
        <v>2369</v>
      </c>
      <c r="H215" s="16" t="s">
        <v>7</v>
      </c>
      <c r="I215" s="16" t="s">
        <v>18</v>
      </c>
      <c r="J215" s="15" t="s">
        <v>170</v>
      </c>
      <c r="K215" s="16"/>
      <c r="L215" s="16"/>
      <c r="M215" s="16"/>
      <c r="N215" s="16"/>
      <c r="O215" s="16" t="s">
        <v>108</v>
      </c>
      <c r="P215" s="16"/>
      <c r="Q215" s="16" t="s">
        <v>147</v>
      </c>
    </row>
    <row r="216" spans="1:17" s="41" customFormat="1" ht="30" x14ac:dyDescent="0.25">
      <c r="A216" s="18">
        <v>205</v>
      </c>
      <c r="B216" s="14">
        <v>599472</v>
      </c>
      <c r="C216" s="17" t="s">
        <v>2355</v>
      </c>
      <c r="D216" s="17" t="s">
        <v>2356</v>
      </c>
      <c r="E216" s="15" t="s">
        <v>87</v>
      </c>
      <c r="F216" s="17" t="s">
        <v>2370</v>
      </c>
      <c r="G216" s="17" t="s">
        <v>111</v>
      </c>
      <c r="H216" s="16" t="s">
        <v>8</v>
      </c>
      <c r="I216" s="16" t="s">
        <v>19</v>
      </c>
      <c r="J216" s="15" t="s">
        <v>2371</v>
      </c>
      <c r="K216" s="16"/>
      <c r="L216" s="16" t="s">
        <v>108</v>
      </c>
      <c r="M216" s="16"/>
      <c r="N216" s="16"/>
      <c r="O216" s="16"/>
      <c r="P216" s="16"/>
      <c r="Q216" s="16" t="s">
        <v>147</v>
      </c>
    </row>
    <row r="217" spans="1:17" s="41" customFormat="1" ht="30" x14ac:dyDescent="0.25">
      <c r="A217" s="18">
        <v>206</v>
      </c>
      <c r="B217" s="14">
        <v>599473</v>
      </c>
      <c r="C217" s="17" t="s">
        <v>2372</v>
      </c>
      <c r="D217" s="17" t="s">
        <v>2373</v>
      </c>
      <c r="E217" s="15" t="s">
        <v>87</v>
      </c>
      <c r="F217" s="17" t="s">
        <v>1474</v>
      </c>
      <c r="G217" s="17" t="s">
        <v>988</v>
      </c>
      <c r="H217" s="16" t="s">
        <v>8</v>
      </c>
      <c r="I217" s="16" t="s">
        <v>18</v>
      </c>
      <c r="J217" s="15" t="s">
        <v>112</v>
      </c>
      <c r="K217" s="16"/>
      <c r="L217" s="16"/>
      <c r="M217" s="16" t="s">
        <v>154</v>
      </c>
      <c r="N217" s="16"/>
      <c r="O217" s="16"/>
      <c r="P217" s="16"/>
      <c r="Q217" s="16" t="s">
        <v>155</v>
      </c>
    </row>
    <row r="218" spans="1:17" s="41" customFormat="1" ht="30" x14ac:dyDescent="0.25">
      <c r="A218" s="18">
        <v>207</v>
      </c>
      <c r="B218" s="14">
        <v>599474</v>
      </c>
      <c r="C218" s="17" t="s">
        <v>2372</v>
      </c>
      <c r="D218" s="17" t="s">
        <v>2373</v>
      </c>
      <c r="E218" s="15" t="s">
        <v>87</v>
      </c>
      <c r="F218" s="17" t="s">
        <v>2374</v>
      </c>
      <c r="G218" s="17" t="s">
        <v>111</v>
      </c>
      <c r="H218" s="16" t="s">
        <v>8</v>
      </c>
      <c r="I218" s="16" t="s">
        <v>18</v>
      </c>
      <c r="J218" s="15" t="s">
        <v>114</v>
      </c>
      <c r="K218" s="16"/>
      <c r="L218" s="16"/>
      <c r="M218" s="16" t="s">
        <v>105</v>
      </c>
      <c r="N218" s="16"/>
      <c r="O218" s="16"/>
      <c r="P218" s="16"/>
      <c r="Q218" s="16" t="s">
        <v>147</v>
      </c>
    </row>
    <row r="219" spans="1:17" s="41" customFormat="1" ht="30" x14ac:dyDescent="0.25">
      <c r="A219" s="18">
        <v>208</v>
      </c>
      <c r="B219" s="14">
        <v>599475</v>
      </c>
      <c r="C219" s="17" t="s">
        <v>2372</v>
      </c>
      <c r="D219" s="17" t="s">
        <v>2373</v>
      </c>
      <c r="E219" s="15" t="s">
        <v>87</v>
      </c>
      <c r="F219" s="17" t="s">
        <v>861</v>
      </c>
      <c r="G219" s="17" t="s">
        <v>481</v>
      </c>
      <c r="H219" s="16" t="s">
        <v>8</v>
      </c>
      <c r="I219" s="16" t="s">
        <v>18</v>
      </c>
      <c r="J219" s="15" t="s">
        <v>257</v>
      </c>
      <c r="K219" s="16"/>
      <c r="L219" s="16"/>
      <c r="M219" s="16" t="s">
        <v>105</v>
      </c>
      <c r="N219" s="16"/>
      <c r="O219" s="16"/>
      <c r="P219" s="16"/>
      <c r="Q219" s="16" t="s">
        <v>147</v>
      </c>
    </row>
    <row r="220" spans="1:17" s="41" customFormat="1" ht="30" x14ac:dyDescent="0.25">
      <c r="A220" s="18">
        <v>209</v>
      </c>
      <c r="B220" s="14">
        <v>599476</v>
      </c>
      <c r="C220" s="17" t="s">
        <v>2375</v>
      </c>
      <c r="D220" s="17" t="s">
        <v>2376</v>
      </c>
      <c r="E220" s="15" t="s">
        <v>87</v>
      </c>
      <c r="F220" s="17" t="s">
        <v>742</v>
      </c>
      <c r="G220" s="17" t="s">
        <v>152</v>
      </c>
      <c r="H220" s="16" t="s">
        <v>8</v>
      </c>
      <c r="I220" s="16" t="s">
        <v>18</v>
      </c>
      <c r="J220" s="15" t="s">
        <v>114</v>
      </c>
      <c r="K220" s="16"/>
      <c r="L220" s="16"/>
      <c r="M220" s="16" t="s">
        <v>337</v>
      </c>
      <c r="N220" s="16"/>
      <c r="O220" s="16"/>
      <c r="P220" s="16"/>
      <c r="Q220" s="16" t="s">
        <v>149</v>
      </c>
    </row>
    <row r="221" spans="1:17" s="41" customFormat="1" ht="30" x14ac:dyDescent="0.25">
      <c r="A221" s="18">
        <v>210</v>
      </c>
      <c r="B221" s="14">
        <v>599477</v>
      </c>
      <c r="C221" s="17" t="s">
        <v>2375</v>
      </c>
      <c r="D221" s="17" t="s">
        <v>2376</v>
      </c>
      <c r="E221" s="15" t="s">
        <v>87</v>
      </c>
      <c r="F221" s="17" t="s">
        <v>456</v>
      </c>
      <c r="G221" s="17" t="s">
        <v>111</v>
      </c>
      <c r="H221" s="16" t="s">
        <v>8</v>
      </c>
      <c r="I221" s="16" t="s">
        <v>19</v>
      </c>
      <c r="J221" s="15" t="s">
        <v>104</v>
      </c>
      <c r="K221" s="16"/>
      <c r="L221" s="16"/>
      <c r="M221" s="16" t="s">
        <v>337</v>
      </c>
      <c r="N221" s="16"/>
      <c r="O221" s="16"/>
      <c r="P221" s="16"/>
      <c r="Q221" s="16" t="s">
        <v>146</v>
      </c>
    </row>
    <row r="222" spans="1:17" s="41" customFormat="1" ht="30" x14ac:dyDescent="0.25">
      <c r="A222" s="18">
        <v>211</v>
      </c>
      <c r="B222" s="14">
        <v>599478</v>
      </c>
      <c r="C222" s="17" t="s">
        <v>2375</v>
      </c>
      <c r="D222" s="17" t="s">
        <v>2376</v>
      </c>
      <c r="E222" s="15" t="s">
        <v>87</v>
      </c>
      <c r="F222" s="17" t="s">
        <v>1362</v>
      </c>
      <c r="G222" s="17" t="s">
        <v>111</v>
      </c>
      <c r="H222" s="16" t="s">
        <v>8</v>
      </c>
      <c r="I222" s="16" t="s">
        <v>18</v>
      </c>
      <c r="J222" s="15" t="s">
        <v>145</v>
      </c>
      <c r="K222" s="16"/>
      <c r="L222" s="16" t="s">
        <v>337</v>
      </c>
      <c r="M222" s="16"/>
      <c r="N222" s="16"/>
      <c r="O222" s="16"/>
      <c r="P222" s="16"/>
      <c r="Q222" s="16" t="s">
        <v>147</v>
      </c>
    </row>
    <row r="223" spans="1:17" s="41" customFormat="1" ht="30" x14ac:dyDescent="0.25">
      <c r="A223" s="18">
        <v>212</v>
      </c>
      <c r="B223" s="14">
        <v>599479</v>
      </c>
      <c r="C223" s="17" t="s">
        <v>2375</v>
      </c>
      <c r="D223" s="17" t="s">
        <v>2376</v>
      </c>
      <c r="E223" s="15" t="s">
        <v>87</v>
      </c>
      <c r="F223" s="17" t="s">
        <v>416</v>
      </c>
      <c r="G223" s="17" t="s">
        <v>111</v>
      </c>
      <c r="H223" s="16" t="s">
        <v>8</v>
      </c>
      <c r="I223" s="16" t="s">
        <v>19</v>
      </c>
      <c r="J223" s="15" t="s">
        <v>145</v>
      </c>
      <c r="K223" s="16" t="s">
        <v>337</v>
      </c>
      <c r="L223" s="16"/>
      <c r="M223" s="16"/>
      <c r="N223" s="16"/>
      <c r="O223" s="16"/>
      <c r="P223" s="16"/>
      <c r="Q223" s="16" t="s">
        <v>147</v>
      </c>
    </row>
    <row r="224" spans="1:17" s="41" customFormat="1" ht="30" x14ac:dyDescent="0.25">
      <c r="A224" s="18">
        <v>213</v>
      </c>
      <c r="B224" s="14">
        <v>599480</v>
      </c>
      <c r="C224" s="17" t="s">
        <v>2375</v>
      </c>
      <c r="D224" s="17" t="s">
        <v>2376</v>
      </c>
      <c r="E224" s="15" t="s">
        <v>87</v>
      </c>
      <c r="F224" s="17" t="s">
        <v>2377</v>
      </c>
      <c r="G224" s="17" t="s">
        <v>111</v>
      </c>
      <c r="H224" s="16" t="s">
        <v>8</v>
      </c>
      <c r="I224" s="16" t="s">
        <v>19</v>
      </c>
      <c r="J224" s="15" t="s">
        <v>104</v>
      </c>
      <c r="K224" s="16" t="s">
        <v>337</v>
      </c>
      <c r="L224" s="16"/>
      <c r="M224" s="16"/>
      <c r="N224" s="16"/>
      <c r="O224" s="16"/>
      <c r="P224" s="16"/>
      <c r="Q224" s="16" t="s">
        <v>147</v>
      </c>
    </row>
    <row r="225" spans="1:17" s="41" customFormat="1" ht="30" x14ac:dyDescent="0.25">
      <c r="A225" s="18">
        <v>214</v>
      </c>
      <c r="B225" s="14">
        <v>599481</v>
      </c>
      <c r="C225" s="17" t="s">
        <v>2375</v>
      </c>
      <c r="D225" s="17" t="s">
        <v>2376</v>
      </c>
      <c r="E225" s="15" t="s">
        <v>87</v>
      </c>
      <c r="F225" s="17" t="s">
        <v>664</v>
      </c>
      <c r="G225" s="17" t="s">
        <v>110</v>
      </c>
      <c r="H225" s="16" t="s">
        <v>8</v>
      </c>
      <c r="I225" s="16" t="s">
        <v>19</v>
      </c>
      <c r="J225" s="15" t="s">
        <v>117</v>
      </c>
      <c r="K225" s="16"/>
      <c r="L225" s="16"/>
      <c r="M225" s="16" t="s">
        <v>337</v>
      </c>
      <c r="N225" s="16"/>
      <c r="O225" s="16"/>
      <c r="P225" s="16"/>
      <c r="Q225" s="16" t="s">
        <v>185</v>
      </c>
    </row>
    <row r="226" spans="1:17" s="41" customFormat="1" ht="30" x14ac:dyDescent="0.25">
      <c r="A226" s="18">
        <v>215</v>
      </c>
      <c r="B226" s="14">
        <v>599482</v>
      </c>
      <c r="C226" s="17" t="s">
        <v>2378</v>
      </c>
      <c r="D226" s="17" t="s">
        <v>2297</v>
      </c>
      <c r="E226" s="15" t="s">
        <v>87</v>
      </c>
      <c r="F226" s="17" t="s">
        <v>250</v>
      </c>
      <c r="G226" s="17" t="s">
        <v>111</v>
      </c>
      <c r="H226" s="16" t="s">
        <v>8</v>
      </c>
      <c r="I226" s="16" t="s">
        <v>18</v>
      </c>
      <c r="J226" s="15" t="s">
        <v>145</v>
      </c>
      <c r="K226" s="16"/>
      <c r="L226" s="16" t="s">
        <v>337</v>
      </c>
      <c r="M226" s="16"/>
      <c r="N226" s="16"/>
      <c r="O226" s="16"/>
      <c r="P226" s="16"/>
      <c r="Q226" s="16" t="s">
        <v>147</v>
      </c>
    </row>
    <row r="227" spans="1:17" s="41" customFormat="1" ht="30" x14ac:dyDescent="0.25">
      <c r="A227" s="18">
        <v>216</v>
      </c>
      <c r="B227" s="14">
        <v>599483</v>
      </c>
      <c r="C227" s="17" t="s">
        <v>2378</v>
      </c>
      <c r="D227" s="17" t="s">
        <v>2297</v>
      </c>
      <c r="E227" s="15" t="s">
        <v>87</v>
      </c>
      <c r="F227" s="17" t="s">
        <v>1218</v>
      </c>
      <c r="G227" s="17" t="s">
        <v>110</v>
      </c>
      <c r="H227" s="16" t="s">
        <v>8</v>
      </c>
      <c r="I227" s="16" t="s">
        <v>19</v>
      </c>
      <c r="J227" s="15" t="s">
        <v>145</v>
      </c>
      <c r="K227" s="16"/>
      <c r="L227" s="16" t="s">
        <v>337</v>
      </c>
      <c r="M227" s="16"/>
      <c r="N227" s="16"/>
      <c r="O227" s="16"/>
      <c r="P227" s="16"/>
      <c r="Q227" s="16" t="s">
        <v>147</v>
      </c>
    </row>
    <row r="228" spans="1:17" s="41" customFormat="1" ht="30" x14ac:dyDescent="0.25">
      <c r="A228" s="18">
        <v>217</v>
      </c>
      <c r="B228" s="14">
        <v>599484</v>
      </c>
      <c r="C228" s="17" t="s">
        <v>2379</v>
      </c>
      <c r="D228" s="17" t="s">
        <v>2380</v>
      </c>
      <c r="E228" s="15" t="s">
        <v>87</v>
      </c>
      <c r="F228" s="17" t="s">
        <v>2381</v>
      </c>
      <c r="G228" s="17" t="s">
        <v>988</v>
      </c>
      <c r="H228" s="16" t="s">
        <v>8</v>
      </c>
      <c r="I228" s="16" t="s">
        <v>18</v>
      </c>
      <c r="J228" s="15" t="s">
        <v>117</v>
      </c>
      <c r="K228" s="16"/>
      <c r="L228" s="16"/>
      <c r="M228" s="16" t="s">
        <v>105</v>
      </c>
      <c r="N228" s="16"/>
      <c r="O228" s="16"/>
      <c r="P228" s="16"/>
      <c r="Q228" s="16" t="s">
        <v>160</v>
      </c>
    </row>
    <row r="229" spans="1:17" s="41" customFormat="1" ht="30" x14ac:dyDescent="0.25">
      <c r="A229" s="18">
        <v>218</v>
      </c>
      <c r="B229" s="14">
        <v>599485</v>
      </c>
      <c r="C229" s="17" t="s">
        <v>2382</v>
      </c>
      <c r="D229" s="17" t="s">
        <v>2380</v>
      </c>
      <c r="E229" s="15" t="s">
        <v>87</v>
      </c>
      <c r="F229" s="17" t="s">
        <v>2383</v>
      </c>
      <c r="G229" s="17" t="s">
        <v>425</v>
      </c>
      <c r="H229" s="16" t="s">
        <v>8</v>
      </c>
      <c r="I229" s="16" t="s">
        <v>19</v>
      </c>
      <c r="J229" s="15" t="s">
        <v>140</v>
      </c>
      <c r="K229" s="16"/>
      <c r="L229" s="16"/>
      <c r="M229" s="16" t="s">
        <v>99</v>
      </c>
      <c r="N229" s="16"/>
      <c r="O229" s="16"/>
      <c r="P229" s="16"/>
      <c r="Q229" s="16" t="s">
        <v>149</v>
      </c>
    </row>
    <row r="230" spans="1:17" s="41" customFormat="1" ht="30" x14ac:dyDescent="0.25">
      <c r="A230" s="18">
        <v>219</v>
      </c>
      <c r="B230" s="14">
        <v>599486</v>
      </c>
      <c r="C230" s="17" t="s">
        <v>2384</v>
      </c>
      <c r="D230" s="17" t="s">
        <v>2380</v>
      </c>
      <c r="E230" s="15" t="s">
        <v>87</v>
      </c>
      <c r="F230" s="17" t="s">
        <v>659</v>
      </c>
      <c r="G230" s="17" t="s">
        <v>486</v>
      </c>
      <c r="H230" s="16" t="s">
        <v>8</v>
      </c>
      <c r="I230" s="16" t="s">
        <v>19</v>
      </c>
      <c r="J230" s="15" t="s">
        <v>2385</v>
      </c>
      <c r="K230" s="16"/>
      <c r="L230" s="16"/>
      <c r="M230" s="16" t="s">
        <v>186</v>
      </c>
      <c r="N230" s="16"/>
      <c r="O230" s="16"/>
      <c r="P230" s="16"/>
      <c r="Q230" s="16" t="s">
        <v>187</v>
      </c>
    </row>
    <row r="231" spans="1:17" s="41" customFormat="1" ht="30" x14ac:dyDescent="0.25">
      <c r="A231" s="18">
        <v>220</v>
      </c>
      <c r="B231" s="14">
        <v>599487</v>
      </c>
      <c r="C231" s="17" t="s">
        <v>2384</v>
      </c>
      <c r="D231" s="17" t="s">
        <v>2380</v>
      </c>
      <c r="E231" s="15" t="s">
        <v>87</v>
      </c>
      <c r="F231" s="17" t="s">
        <v>212</v>
      </c>
      <c r="G231" s="17" t="s">
        <v>152</v>
      </c>
      <c r="H231" s="16" t="s">
        <v>8</v>
      </c>
      <c r="I231" s="16" t="s">
        <v>18</v>
      </c>
      <c r="J231" s="15" t="s">
        <v>127</v>
      </c>
      <c r="K231" s="16"/>
      <c r="L231" s="16"/>
      <c r="M231" s="16" t="s">
        <v>186</v>
      </c>
      <c r="N231" s="16"/>
      <c r="O231" s="16"/>
      <c r="P231" s="16"/>
      <c r="Q231" s="16" t="s">
        <v>187</v>
      </c>
    </row>
    <row r="232" spans="1:17" s="41" customFormat="1" ht="30" x14ac:dyDescent="0.25">
      <c r="A232" s="18">
        <v>221</v>
      </c>
      <c r="B232" s="14">
        <v>599488</v>
      </c>
      <c r="C232" s="17" t="s">
        <v>2198</v>
      </c>
      <c r="D232" s="17" t="s">
        <v>2128</v>
      </c>
      <c r="E232" s="15" t="s">
        <v>87</v>
      </c>
      <c r="F232" s="17" t="s">
        <v>2386</v>
      </c>
      <c r="G232" s="17" t="s">
        <v>111</v>
      </c>
      <c r="H232" s="16" t="s">
        <v>8</v>
      </c>
      <c r="I232" s="16" t="s">
        <v>18</v>
      </c>
      <c r="J232" s="15" t="s">
        <v>180</v>
      </c>
      <c r="K232" s="16" t="s">
        <v>224</v>
      </c>
      <c r="L232" s="16"/>
      <c r="M232" s="16"/>
      <c r="N232" s="16"/>
      <c r="O232" s="16"/>
      <c r="P232" s="16"/>
      <c r="Q232" s="16" t="s">
        <v>147</v>
      </c>
    </row>
    <row r="233" spans="1:17" s="41" customFormat="1" ht="30" x14ac:dyDescent="0.25">
      <c r="A233" s="18">
        <v>222</v>
      </c>
      <c r="B233" s="14">
        <v>599489</v>
      </c>
      <c r="C233" s="17" t="s">
        <v>2198</v>
      </c>
      <c r="D233" s="17" t="s">
        <v>2128</v>
      </c>
      <c r="E233" s="15" t="s">
        <v>87</v>
      </c>
      <c r="F233" s="17" t="s">
        <v>2387</v>
      </c>
      <c r="G233" s="17" t="s">
        <v>111</v>
      </c>
      <c r="H233" s="16" t="s">
        <v>8</v>
      </c>
      <c r="I233" s="16" t="s">
        <v>18</v>
      </c>
      <c r="J233" s="15" t="s">
        <v>195</v>
      </c>
      <c r="K233" s="16" t="s">
        <v>224</v>
      </c>
      <c r="L233" s="16"/>
      <c r="M233" s="16"/>
      <c r="N233" s="16"/>
      <c r="O233" s="16"/>
      <c r="P233" s="16"/>
      <c r="Q233" s="16" t="s">
        <v>147</v>
      </c>
    </row>
    <row r="234" spans="1:17" s="41" customFormat="1" ht="30" x14ac:dyDescent="0.25">
      <c r="A234" s="18">
        <v>223</v>
      </c>
      <c r="B234" s="14">
        <v>599490</v>
      </c>
      <c r="C234" s="17" t="s">
        <v>2198</v>
      </c>
      <c r="D234" s="17" t="s">
        <v>2128</v>
      </c>
      <c r="E234" s="15" t="s">
        <v>87</v>
      </c>
      <c r="F234" s="17" t="s">
        <v>2389</v>
      </c>
      <c r="G234" s="17" t="s">
        <v>111</v>
      </c>
      <c r="H234" s="16" t="s">
        <v>8</v>
      </c>
      <c r="I234" s="16" t="s">
        <v>19</v>
      </c>
      <c r="J234" s="15" t="s">
        <v>195</v>
      </c>
      <c r="K234" s="16" t="s">
        <v>224</v>
      </c>
      <c r="L234" s="16"/>
      <c r="M234" s="16"/>
      <c r="N234" s="16"/>
      <c r="O234" s="16"/>
      <c r="P234" s="16"/>
      <c r="Q234" s="16" t="s">
        <v>147</v>
      </c>
    </row>
    <row r="235" spans="1:17" s="41" customFormat="1" ht="30" x14ac:dyDescent="0.25">
      <c r="A235" s="18">
        <v>224</v>
      </c>
      <c r="B235" s="14">
        <v>599491</v>
      </c>
      <c r="C235" s="17" t="s">
        <v>2388</v>
      </c>
      <c r="D235" s="17" t="s">
        <v>2356</v>
      </c>
      <c r="E235" s="15" t="s">
        <v>87</v>
      </c>
      <c r="F235" s="17" t="s">
        <v>2390</v>
      </c>
      <c r="G235" s="17" t="s">
        <v>1944</v>
      </c>
      <c r="H235" s="16" t="s">
        <v>8</v>
      </c>
      <c r="I235" s="16" t="s">
        <v>19</v>
      </c>
      <c r="J235" s="15" t="s">
        <v>140</v>
      </c>
      <c r="K235" s="16"/>
      <c r="L235" s="16" t="s">
        <v>337</v>
      </c>
      <c r="M235" s="16"/>
      <c r="N235" s="16"/>
      <c r="O235" s="16"/>
      <c r="P235" s="16"/>
      <c r="Q235" s="16" t="s">
        <v>147</v>
      </c>
    </row>
    <row r="236" spans="1:17" s="41" customFormat="1" ht="30" x14ac:dyDescent="0.25">
      <c r="A236" s="18">
        <v>225</v>
      </c>
      <c r="B236" s="14">
        <v>599492</v>
      </c>
      <c r="C236" s="17" t="s">
        <v>2392</v>
      </c>
      <c r="D236" s="17" t="s">
        <v>2356</v>
      </c>
      <c r="E236" s="15" t="s">
        <v>87</v>
      </c>
      <c r="F236" s="17" t="s">
        <v>2391</v>
      </c>
      <c r="G236" s="17" t="s">
        <v>111</v>
      </c>
      <c r="H236" s="16" t="s">
        <v>8</v>
      </c>
      <c r="I236" s="16" t="s">
        <v>18</v>
      </c>
      <c r="J236" s="15" t="s">
        <v>112</v>
      </c>
      <c r="K236" s="16"/>
      <c r="L236" s="16"/>
      <c r="M236" s="16" t="s">
        <v>337</v>
      </c>
      <c r="N236" s="16"/>
      <c r="O236" s="16"/>
      <c r="P236" s="16"/>
      <c r="Q236" s="16" t="s">
        <v>149</v>
      </c>
    </row>
    <row r="237" spans="1:17" s="41" customFormat="1" ht="30" x14ac:dyDescent="0.25">
      <c r="A237" s="18">
        <v>226</v>
      </c>
      <c r="B237" s="14">
        <v>599493</v>
      </c>
      <c r="C237" s="17" t="s">
        <v>2393</v>
      </c>
      <c r="D237" s="17" t="s">
        <v>2394</v>
      </c>
      <c r="E237" s="15" t="s">
        <v>87</v>
      </c>
      <c r="F237" s="17" t="s">
        <v>861</v>
      </c>
      <c r="G237" s="17" t="s">
        <v>139</v>
      </c>
      <c r="H237" s="16" t="s">
        <v>8</v>
      </c>
      <c r="I237" s="16" t="s">
        <v>18</v>
      </c>
      <c r="J237" s="15" t="s">
        <v>330</v>
      </c>
      <c r="K237" s="16"/>
      <c r="L237" s="16"/>
      <c r="M237" s="16" t="s">
        <v>337</v>
      </c>
      <c r="N237" s="16"/>
      <c r="O237" s="16"/>
      <c r="P237" s="16"/>
      <c r="Q237" s="16" t="s">
        <v>146</v>
      </c>
    </row>
    <row r="238" spans="1:17" s="41" customFormat="1" ht="30" x14ac:dyDescent="0.25">
      <c r="A238" s="18">
        <v>227</v>
      </c>
      <c r="B238" s="14">
        <v>599494</v>
      </c>
      <c r="C238" s="17" t="s">
        <v>2393</v>
      </c>
      <c r="D238" s="17" t="s">
        <v>2394</v>
      </c>
      <c r="E238" s="15" t="s">
        <v>87</v>
      </c>
      <c r="F238" s="17" t="s">
        <v>2395</v>
      </c>
      <c r="G238" s="17" t="s">
        <v>111</v>
      </c>
      <c r="H238" s="16" t="s">
        <v>8</v>
      </c>
      <c r="I238" s="16" t="s">
        <v>18</v>
      </c>
      <c r="J238" s="15" t="s">
        <v>117</v>
      </c>
      <c r="K238" s="16"/>
      <c r="L238" s="16"/>
      <c r="M238" s="16" t="s">
        <v>337</v>
      </c>
      <c r="N238" s="16"/>
      <c r="O238" s="16"/>
      <c r="P238" s="16"/>
      <c r="Q238" s="16" t="s">
        <v>146</v>
      </c>
    </row>
    <row r="239" spans="1:17" s="41" customFormat="1" ht="30" x14ac:dyDescent="0.25">
      <c r="A239" s="18">
        <v>228</v>
      </c>
      <c r="B239" s="14">
        <v>599495</v>
      </c>
      <c r="C239" s="17" t="s">
        <v>2393</v>
      </c>
      <c r="D239" s="17" t="s">
        <v>2394</v>
      </c>
      <c r="E239" s="15" t="s">
        <v>87</v>
      </c>
      <c r="F239" s="17" t="s">
        <v>2070</v>
      </c>
      <c r="G239" s="17" t="s">
        <v>139</v>
      </c>
      <c r="H239" s="16" t="s">
        <v>8</v>
      </c>
      <c r="I239" s="16" t="s">
        <v>18</v>
      </c>
      <c r="J239" s="15" t="s">
        <v>127</v>
      </c>
      <c r="K239" s="16"/>
      <c r="L239" s="16" t="s">
        <v>337</v>
      </c>
      <c r="M239" s="16"/>
      <c r="N239" s="16"/>
      <c r="O239" s="16"/>
      <c r="P239" s="16"/>
      <c r="Q239" s="16" t="s">
        <v>147</v>
      </c>
    </row>
    <row r="240" spans="1:17" s="41" customFormat="1" ht="30" x14ac:dyDescent="0.25">
      <c r="A240" s="18">
        <v>229</v>
      </c>
      <c r="B240" s="14">
        <v>599496</v>
      </c>
      <c r="C240" s="17" t="s">
        <v>2393</v>
      </c>
      <c r="D240" s="17" t="s">
        <v>2394</v>
      </c>
      <c r="E240" s="15" t="s">
        <v>87</v>
      </c>
      <c r="F240" s="17" t="s">
        <v>2396</v>
      </c>
      <c r="G240" s="17" t="s">
        <v>152</v>
      </c>
      <c r="H240" s="16" t="s">
        <v>8</v>
      </c>
      <c r="I240" s="16" t="s">
        <v>18</v>
      </c>
      <c r="J240" s="15" t="s">
        <v>117</v>
      </c>
      <c r="K240" s="16"/>
      <c r="L240" s="16"/>
      <c r="M240" s="16" t="s">
        <v>337</v>
      </c>
      <c r="N240" s="16"/>
      <c r="O240" s="16"/>
      <c r="P240" s="16"/>
      <c r="Q240" s="16" t="s">
        <v>147</v>
      </c>
    </row>
    <row r="241" spans="1:17" s="41" customFormat="1" ht="30" x14ac:dyDescent="0.25">
      <c r="A241" s="18">
        <v>230</v>
      </c>
      <c r="B241" s="14">
        <v>599497</v>
      </c>
      <c r="C241" s="17" t="s">
        <v>2397</v>
      </c>
      <c r="D241" s="17" t="s">
        <v>2398</v>
      </c>
      <c r="E241" s="15" t="s">
        <v>87</v>
      </c>
      <c r="F241" s="17" t="s">
        <v>2399</v>
      </c>
      <c r="G241" s="17" t="s">
        <v>139</v>
      </c>
      <c r="H241" s="16" t="s">
        <v>8</v>
      </c>
      <c r="I241" s="16" t="s">
        <v>19</v>
      </c>
      <c r="J241" s="15" t="s">
        <v>117</v>
      </c>
      <c r="K241" s="16"/>
      <c r="L241" s="16"/>
      <c r="M241" s="16" t="s">
        <v>337</v>
      </c>
      <c r="N241" s="16"/>
      <c r="O241" s="16"/>
      <c r="P241" s="16"/>
      <c r="Q241" s="16" t="s">
        <v>160</v>
      </c>
    </row>
    <row r="1048148" spans="1:10" s="1" customFormat="1" x14ac:dyDescent="0.25">
      <c r="A1048148"/>
      <c r="C1048148" s="10"/>
      <c r="D1048148" s="11"/>
      <c r="E1048148" s="12"/>
      <c r="F1048148"/>
      <c r="G1048148"/>
      <c r="H1048148" s="13"/>
      <c r="J1048148" s="2"/>
    </row>
  </sheetData>
  <mergeCells count="18">
    <mergeCell ref="M7:P7"/>
    <mergeCell ref="A8:Q8"/>
    <mergeCell ref="A9:A10"/>
    <mergeCell ref="B9:B10"/>
    <mergeCell ref="C9:E9"/>
    <mergeCell ref="F9:J9"/>
    <mergeCell ref="K9:M9"/>
    <mergeCell ref="N9:P9"/>
    <mergeCell ref="Q9:Q10"/>
    <mergeCell ref="B1:Q1"/>
    <mergeCell ref="B2:Q2"/>
    <mergeCell ref="D4:E4"/>
    <mergeCell ref="F4:F5"/>
    <mergeCell ref="G4:G5"/>
    <mergeCell ref="J4:J5"/>
    <mergeCell ref="K4:K5"/>
    <mergeCell ref="L4:M4"/>
    <mergeCell ref="O4:P4"/>
  </mergeCells>
  <printOptions horizontalCentered="1" verticalCentered="1"/>
  <pageMargins left="0.23622047244094491" right="0.23622047244094491" top="0.27559055118110237" bottom="0.31496062992125984" header="0.31496062992125984" footer="0.31496062992125984"/>
  <pageSetup scale="70" orientation="landscape" horizontalDpi="0" verticalDpi="0" r:id="rId1"/>
  <headerFooter>
    <oddFooter>&amp;L&amp;"-,Negrita"&amp;12RESPONSABLE MÓDULO DE VACUNACIÓN: &amp;"-,Normal"Napoleón Jiménez Trejo&amp;C&amp;"-,Negrita"&amp;12PERSONAL DE APOYO: &amp;"-,Normal"Eulalio López Montes/Hugo Césaro Rojo Flores&amp;R&amp;"-,Negrita"DOSIS DESP.:1&amp;"-,Normal" 
&amp;"-,Negrita"RECIBOS CANC.:&amp;"-,Normal"1</oddFooter>
  </headerFooter>
  <rowBreaks count="11" manualBreakCount="11">
    <brk id="30" max="16" man="1"/>
    <brk id="50" max="16" man="1"/>
    <brk id="70" max="16" man="1"/>
    <brk id="90" max="16" man="1"/>
    <brk id="110" max="16" man="1"/>
    <brk id="130" max="16" man="1"/>
    <brk id="151" max="16" man="1"/>
    <brk id="171" max="16" man="1"/>
    <brk id="191" max="16" man="1"/>
    <brk id="211" max="16" man="1"/>
    <brk id="231" max="16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6A351-83D6-4CEC-A7D4-09FA726090B1}">
  <dimension ref="A1:Q1048377"/>
  <sheetViews>
    <sheetView workbookViewId="0"/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22.28515625" customWidth="1"/>
    <col min="4" max="4" width="26.7109375" customWidth="1"/>
    <col min="5" max="5" width="13.28515625" style="3" customWidth="1"/>
    <col min="6" max="6" width="14.85546875" customWidth="1"/>
    <col min="7" max="7" width="14.5703125" customWidth="1"/>
    <col min="8" max="8" width="9.5703125" style="1" bestFit="1" customWidth="1"/>
    <col min="9" max="9" width="5.7109375" style="1" bestFit="1" customWidth="1"/>
    <col min="10" max="10" width="15.42578125" style="2" customWidth="1"/>
    <col min="11" max="11" width="7.7109375" style="1" bestFit="1" customWidth="1"/>
    <col min="12" max="12" width="7.5703125" style="1" bestFit="1" customWidth="1"/>
    <col min="13" max="13" width="6.5703125" style="1" bestFit="1" customWidth="1"/>
    <col min="14" max="14" width="7.7109375" style="1" bestFit="1" customWidth="1"/>
    <col min="15" max="15" width="6.5703125" style="1" bestFit="1" customWidth="1"/>
    <col min="16" max="16" width="6.140625" style="1" customWidth="1"/>
    <col min="17" max="17" width="10.140625" style="1" customWidth="1"/>
  </cols>
  <sheetData>
    <row r="1" spans="1:17" ht="21" x14ac:dyDescent="0.35">
      <c r="B1" s="153" t="s">
        <v>0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</row>
    <row r="2" spans="1:17" ht="18.75" x14ac:dyDescent="0.3">
      <c r="B2" s="139" t="s">
        <v>11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4" spans="1:17" ht="15.75" customHeight="1" x14ac:dyDescent="0.25">
      <c r="A4" s="6" t="s">
        <v>38</v>
      </c>
      <c r="B4" s="7"/>
      <c r="C4" s="8" t="s">
        <v>16</v>
      </c>
      <c r="D4" s="154">
        <v>45203</v>
      </c>
      <c r="E4" s="154"/>
      <c r="F4" s="156" t="s">
        <v>20</v>
      </c>
      <c r="G4" s="155">
        <v>250</v>
      </c>
      <c r="H4" s="31"/>
      <c r="I4" s="31"/>
      <c r="J4" s="148" t="s">
        <v>21</v>
      </c>
      <c r="K4" s="152">
        <f>N4+Q4+Q7</f>
        <v>0</v>
      </c>
      <c r="L4" s="149" t="s">
        <v>22</v>
      </c>
      <c r="M4" s="149"/>
      <c r="N4" s="36">
        <f>SUM(M5:M6)</f>
        <v>0</v>
      </c>
      <c r="O4" s="149" t="s">
        <v>23</v>
      </c>
      <c r="P4" s="149"/>
      <c r="Q4" s="36">
        <f>SUBTOTAL(9,P5:P6)</f>
        <v>0</v>
      </c>
    </row>
    <row r="5" spans="1:17" ht="15.75" customHeight="1" x14ac:dyDescent="0.25">
      <c r="C5" s="20" t="s">
        <v>17</v>
      </c>
      <c r="D5" s="43" t="s">
        <v>69</v>
      </c>
      <c r="F5" s="156"/>
      <c r="G5" s="155"/>
      <c r="H5" s="31"/>
      <c r="I5" s="31"/>
      <c r="J5" s="148"/>
      <c r="K5" s="152"/>
      <c r="L5" s="9" t="s">
        <v>19</v>
      </c>
      <c r="O5" s="9" t="s">
        <v>19</v>
      </c>
    </row>
    <row r="6" spans="1:17" ht="15" customHeight="1" x14ac:dyDescent="0.25">
      <c r="D6" s="43"/>
      <c r="L6" s="9" t="s">
        <v>18</v>
      </c>
      <c r="N6" s="4"/>
      <c r="O6" s="9" t="s">
        <v>18</v>
      </c>
    </row>
    <row r="7" spans="1:17" ht="15" customHeight="1" x14ac:dyDescent="0.25">
      <c r="C7" s="41"/>
      <c r="D7" s="41"/>
      <c r="E7" s="41"/>
      <c r="F7" s="41"/>
      <c r="G7" s="41"/>
      <c r="J7" s="42" t="s">
        <v>46</v>
      </c>
      <c r="K7" s="36"/>
      <c r="M7" s="157" t="s">
        <v>45</v>
      </c>
      <c r="N7" s="157"/>
      <c r="O7" s="157"/>
      <c r="P7" s="157"/>
      <c r="Q7" s="36"/>
    </row>
    <row r="8" spans="1:17" s="5" customFormat="1" ht="18.75" x14ac:dyDescent="0.3">
      <c r="A8" s="158" t="s">
        <v>44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</row>
    <row r="9" spans="1:17" ht="15" customHeight="1" x14ac:dyDescent="0.25">
      <c r="A9" s="159" t="s">
        <v>15</v>
      </c>
      <c r="B9" s="159" t="s">
        <v>5</v>
      </c>
      <c r="C9" s="160" t="s">
        <v>14</v>
      </c>
      <c r="D9" s="160"/>
      <c r="E9" s="160"/>
      <c r="F9" s="163" t="s">
        <v>13</v>
      </c>
      <c r="G9" s="164"/>
      <c r="H9" s="164"/>
      <c r="I9" s="164"/>
      <c r="J9" s="165"/>
      <c r="K9" s="161" t="s">
        <v>8</v>
      </c>
      <c r="L9" s="161"/>
      <c r="M9" s="161"/>
      <c r="N9" s="162" t="s">
        <v>7</v>
      </c>
      <c r="O9" s="162"/>
      <c r="P9" s="162"/>
      <c r="Q9" s="159" t="s">
        <v>4</v>
      </c>
    </row>
    <row r="10" spans="1:17" s="4" customFormat="1" ht="27" x14ac:dyDescent="0.25">
      <c r="A10" s="159"/>
      <c r="B10" s="159"/>
      <c r="C10" s="30" t="s">
        <v>12</v>
      </c>
      <c r="D10" s="30" t="s">
        <v>10</v>
      </c>
      <c r="E10" s="30" t="s">
        <v>1</v>
      </c>
      <c r="F10" s="34" t="s">
        <v>12</v>
      </c>
      <c r="G10" s="34" t="s">
        <v>6</v>
      </c>
      <c r="H10" s="35" t="s">
        <v>9</v>
      </c>
      <c r="I10" s="34" t="s">
        <v>3</v>
      </c>
      <c r="J10" s="34" t="s">
        <v>2</v>
      </c>
      <c r="K10" s="33" t="s">
        <v>43</v>
      </c>
      <c r="L10" s="33" t="s">
        <v>41</v>
      </c>
      <c r="M10" s="33" t="s">
        <v>40</v>
      </c>
      <c r="N10" s="32" t="s">
        <v>42</v>
      </c>
      <c r="O10" s="32" t="s">
        <v>41</v>
      </c>
      <c r="P10" s="32" t="s">
        <v>40</v>
      </c>
      <c r="Q10" s="159"/>
    </row>
    <row r="11" spans="1:17" x14ac:dyDescent="0.25">
      <c r="A11" s="18">
        <v>1</v>
      </c>
      <c r="B11" s="14"/>
      <c r="C11" s="15"/>
      <c r="D11" s="15"/>
      <c r="E11" s="15"/>
      <c r="F11" s="15"/>
      <c r="G11" s="15"/>
      <c r="H11" s="16"/>
      <c r="I11" s="16"/>
      <c r="J11" s="15"/>
      <c r="K11" s="16"/>
      <c r="L11" s="16"/>
      <c r="M11" s="16"/>
      <c r="N11" s="16"/>
      <c r="O11" s="16"/>
      <c r="P11" s="16"/>
      <c r="Q11" s="16"/>
    </row>
    <row r="12" spans="1:17" x14ac:dyDescent="0.25">
      <c r="A12" s="18">
        <v>2</v>
      </c>
      <c r="B12" s="14"/>
      <c r="C12" s="15"/>
      <c r="D12" s="15"/>
      <c r="E12" s="15"/>
      <c r="F12" s="15"/>
      <c r="G12" s="15"/>
      <c r="H12" s="16"/>
      <c r="I12" s="16"/>
      <c r="J12" s="15"/>
      <c r="K12" s="16"/>
      <c r="L12" s="16"/>
      <c r="M12" s="16"/>
      <c r="N12" s="16"/>
      <c r="O12" s="16"/>
      <c r="P12" s="16"/>
      <c r="Q12" s="16"/>
    </row>
    <row r="13" spans="1:17" x14ac:dyDescent="0.25">
      <c r="A13" s="18">
        <v>3</v>
      </c>
      <c r="B13" s="14"/>
      <c r="C13" s="15"/>
      <c r="D13" s="15"/>
      <c r="E13" s="15"/>
      <c r="F13" s="15"/>
      <c r="G13" s="15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x14ac:dyDescent="0.25">
      <c r="A14" s="18">
        <v>4</v>
      </c>
      <c r="B14" s="14"/>
      <c r="C14" s="15"/>
      <c r="D14" s="15"/>
      <c r="E14" s="15"/>
      <c r="F14" s="15"/>
      <c r="G14" s="15"/>
      <c r="H14" s="16"/>
      <c r="I14" s="16"/>
      <c r="J14" s="15"/>
      <c r="K14" s="16"/>
      <c r="L14" s="16"/>
      <c r="M14" s="16"/>
      <c r="N14" s="16"/>
      <c r="O14" s="16"/>
      <c r="P14" s="16"/>
      <c r="Q14" s="16"/>
    </row>
    <row r="15" spans="1:17" x14ac:dyDescent="0.25">
      <c r="A15" s="18">
        <v>5</v>
      </c>
      <c r="B15" s="14"/>
      <c r="C15" s="15"/>
      <c r="D15" s="15"/>
      <c r="E15" s="15"/>
      <c r="F15" s="15"/>
      <c r="G15" s="15"/>
      <c r="H15" s="16"/>
      <c r="I15" s="16"/>
      <c r="J15" s="15"/>
      <c r="K15" s="16"/>
      <c r="L15" s="16"/>
      <c r="M15" s="16"/>
      <c r="N15" s="16"/>
      <c r="O15" s="16"/>
      <c r="P15" s="16"/>
      <c r="Q15" s="16"/>
    </row>
    <row r="16" spans="1:17" x14ac:dyDescent="0.25">
      <c r="A16" s="18">
        <v>6</v>
      </c>
      <c r="B16" s="14"/>
      <c r="C16" s="15"/>
      <c r="D16" s="15"/>
      <c r="E16" s="15"/>
      <c r="F16" s="15"/>
      <c r="G16" s="15"/>
      <c r="H16" s="16"/>
      <c r="I16" s="16"/>
      <c r="J16" s="15"/>
      <c r="K16" s="16"/>
      <c r="L16" s="16"/>
      <c r="M16" s="16"/>
      <c r="N16" s="16"/>
      <c r="O16" s="16"/>
      <c r="P16" s="16"/>
      <c r="Q16" s="16"/>
    </row>
    <row r="17" spans="1:17" x14ac:dyDescent="0.25">
      <c r="A17" s="18">
        <v>7</v>
      </c>
      <c r="B17" s="14"/>
      <c r="C17" s="15"/>
      <c r="D17" s="15"/>
      <c r="E17" s="15"/>
      <c r="F17" s="15"/>
      <c r="G17" s="15"/>
      <c r="H17" s="16"/>
      <c r="I17" s="16"/>
      <c r="J17" s="15"/>
      <c r="K17" s="16"/>
      <c r="L17" s="16"/>
      <c r="M17" s="16"/>
      <c r="N17" s="16"/>
      <c r="O17" s="16"/>
      <c r="P17" s="16"/>
      <c r="Q17" s="16"/>
    </row>
    <row r="18" spans="1:17" x14ac:dyDescent="0.25">
      <c r="A18" s="18">
        <v>8</v>
      </c>
      <c r="B18" s="14"/>
      <c r="C18" s="15"/>
      <c r="D18" s="15"/>
      <c r="E18" s="15"/>
      <c r="F18" s="15"/>
      <c r="G18" s="15"/>
      <c r="H18" s="16"/>
      <c r="I18" s="16"/>
      <c r="J18" s="15"/>
      <c r="K18" s="16"/>
      <c r="L18" s="16"/>
      <c r="M18" s="16"/>
      <c r="N18" s="16"/>
      <c r="O18" s="16"/>
      <c r="P18" s="16"/>
      <c r="Q18" s="16"/>
    </row>
    <row r="19" spans="1:17" x14ac:dyDescent="0.25">
      <c r="A19" s="18">
        <v>9</v>
      </c>
      <c r="B19" s="14"/>
      <c r="C19" s="15"/>
      <c r="D19" s="15"/>
      <c r="E19" s="15"/>
      <c r="F19" s="15"/>
      <c r="G19" s="15"/>
      <c r="H19" s="16"/>
      <c r="I19" s="16"/>
      <c r="J19" s="15"/>
      <c r="K19" s="16"/>
      <c r="L19" s="16"/>
      <c r="M19" s="16"/>
      <c r="N19" s="16"/>
      <c r="O19" s="16"/>
      <c r="P19" s="16"/>
      <c r="Q19" s="16"/>
    </row>
    <row r="20" spans="1:17" x14ac:dyDescent="0.25">
      <c r="A20" s="18">
        <v>10</v>
      </c>
      <c r="B20" s="14"/>
      <c r="C20" s="15"/>
      <c r="D20" s="15"/>
      <c r="E20" s="15"/>
      <c r="F20" s="15"/>
      <c r="G20" s="15"/>
      <c r="H20" s="16"/>
      <c r="I20" s="16"/>
      <c r="J20" s="15"/>
      <c r="K20" s="16"/>
      <c r="L20" s="16"/>
      <c r="M20" s="16"/>
      <c r="N20" s="16"/>
      <c r="O20" s="16"/>
      <c r="P20" s="16"/>
      <c r="Q20" s="16"/>
    </row>
    <row r="21" spans="1:17" x14ac:dyDescent="0.25">
      <c r="A21" s="18">
        <v>11</v>
      </c>
      <c r="B21" s="14"/>
      <c r="C21" s="15"/>
      <c r="D21" s="15"/>
      <c r="E21" s="15"/>
      <c r="F21" s="15"/>
      <c r="G21" s="15"/>
      <c r="H21" s="16"/>
      <c r="I21" s="16"/>
      <c r="J21" s="15"/>
      <c r="K21" s="16"/>
      <c r="L21" s="16"/>
      <c r="M21" s="16"/>
      <c r="N21" s="16"/>
      <c r="O21" s="16"/>
      <c r="P21" s="16"/>
      <c r="Q21" s="16"/>
    </row>
    <row r="22" spans="1:17" x14ac:dyDescent="0.25">
      <c r="A22" s="18">
        <v>12</v>
      </c>
      <c r="B22" s="14"/>
      <c r="C22" s="40"/>
      <c r="D22" s="15"/>
      <c r="E22" s="15"/>
      <c r="F22" s="15"/>
      <c r="G22" s="15"/>
      <c r="H22" s="16"/>
      <c r="I22" s="16"/>
      <c r="J22" s="15"/>
      <c r="K22" s="16"/>
      <c r="L22" s="16"/>
      <c r="M22" s="16"/>
      <c r="N22" s="16"/>
      <c r="O22" s="16"/>
      <c r="P22" s="16"/>
      <c r="Q22" s="16"/>
    </row>
    <row r="23" spans="1:17" x14ac:dyDescent="0.25">
      <c r="A23" s="18">
        <v>13</v>
      </c>
      <c r="B23" s="14"/>
      <c r="C23" s="40"/>
      <c r="D23" s="15"/>
      <c r="E23" s="17"/>
      <c r="F23" s="15"/>
      <c r="G23" s="15"/>
      <c r="H23" s="16"/>
      <c r="I23" s="16"/>
      <c r="J23" s="15"/>
      <c r="K23" s="16"/>
      <c r="L23" s="16"/>
      <c r="M23" s="16"/>
      <c r="N23" s="16"/>
      <c r="O23" s="16"/>
      <c r="P23" s="16"/>
      <c r="Q23" s="16"/>
    </row>
    <row r="24" spans="1:17" x14ac:dyDescent="0.25">
      <c r="A24" s="18">
        <v>14</v>
      </c>
      <c r="B24" s="14"/>
      <c r="C24" s="15"/>
      <c r="D24" s="15"/>
      <c r="E24" s="17"/>
      <c r="F24" s="15"/>
      <c r="G24" s="15"/>
      <c r="H24" s="16"/>
      <c r="I24" s="16"/>
      <c r="J24" s="15"/>
      <c r="K24" s="16"/>
      <c r="L24" s="16"/>
      <c r="M24" s="16"/>
      <c r="N24" s="16"/>
      <c r="O24" s="16"/>
      <c r="P24" s="16"/>
      <c r="Q24" s="16"/>
    </row>
    <row r="25" spans="1:17" x14ac:dyDescent="0.25">
      <c r="A25" s="18">
        <v>15</v>
      </c>
      <c r="B25" s="14"/>
      <c r="C25" s="15"/>
      <c r="D25" s="15"/>
      <c r="E25" s="17"/>
      <c r="F25" s="15"/>
      <c r="G25" s="15"/>
      <c r="H25" s="16"/>
      <c r="I25" s="16"/>
      <c r="J25" s="15"/>
      <c r="K25" s="16"/>
      <c r="L25" s="16"/>
      <c r="M25" s="16"/>
      <c r="N25" s="16"/>
      <c r="O25" s="16"/>
      <c r="P25" s="16"/>
      <c r="Q25" s="16"/>
    </row>
    <row r="26" spans="1:17" x14ac:dyDescent="0.25">
      <c r="A26" s="18">
        <v>16</v>
      </c>
      <c r="B26" s="14"/>
      <c r="C26" s="15"/>
      <c r="D26" s="15"/>
      <c r="E26" s="17"/>
      <c r="F26" s="15"/>
      <c r="G26" s="15"/>
      <c r="H26" s="16"/>
      <c r="I26" s="16"/>
      <c r="J26" s="15"/>
      <c r="K26" s="16"/>
      <c r="L26" s="16"/>
      <c r="M26" s="16"/>
      <c r="N26" s="16"/>
      <c r="O26" s="16"/>
      <c r="P26" s="16"/>
      <c r="Q26" s="16"/>
    </row>
    <row r="27" spans="1:17" x14ac:dyDescent="0.25">
      <c r="A27" s="18">
        <v>17</v>
      </c>
      <c r="B27" s="14"/>
      <c r="C27" s="15"/>
      <c r="D27" s="15"/>
      <c r="E27" s="17"/>
      <c r="F27" s="15"/>
      <c r="G27" s="15"/>
      <c r="H27" s="16"/>
      <c r="I27" s="16"/>
      <c r="J27" s="15"/>
      <c r="K27" s="16"/>
      <c r="L27" s="16"/>
      <c r="M27" s="16"/>
      <c r="N27" s="16"/>
      <c r="O27" s="16"/>
      <c r="P27" s="16"/>
      <c r="Q27" s="16"/>
    </row>
    <row r="28" spans="1:17" x14ac:dyDescent="0.25">
      <c r="A28" s="18">
        <v>18</v>
      </c>
      <c r="B28" s="14"/>
      <c r="C28" s="15"/>
      <c r="D28" s="15"/>
      <c r="E28" s="17"/>
      <c r="F28" s="15"/>
      <c r="G28" s="15"/>
      <c r="H28" s="16"/>
      <c r="I28" s="16"/>
      <c r="J28" s="15"/>
      <c r="K28" s="16"/>
      <c r="L28" s="16"/>
      <c r="M28" s="16"/>
      <c r="N28" s="16"/>
      <c r="O28" s="16"/>
      <c r="P28" s="16"/>
      <c r="Q28" s="16"/>
    </row>
    <row r="29" spans="1:17" x14ac:dyDescent="0.25">
      <c r="A29" s="18">
        <v>19</v>
      </c>
      <c r="B29" s="14"/>
      <c r="C29" s="15"/>
      <c r="D29" s="15"/>
      <c r="E29" s="17"/>
      <c r="F29" s="15"/>
      <c r="G29" s="15"/>
      <c r="H29" s="16"/>
      <c r="I29" s="16"/>
      <c r="J29" s="15"/>
      <c r="K29" s="16"/>
      <c r="L29" s="16"/>
      <c r="M29" s="16"/>
      <c r="N29" s="16"/>
      <c r="O29" s="16"/>
      <c r="P29" s="16"/>
      <c r="Q29" s="16"/>
    </row>
    <row r="30" spans="1:17" x14ac:dyDescent="0.25">
      <c r="A30" s="18">
        <v>20</v>
      </c>
      <c r="B30" s="14"/>
      <c r="C30" s="15"/>
      <c r="D30" s="15"/>
      <c r="E30" s="17"/>
      <c r="F30" s="15"/>
      <c r="G30" s="15"/>
      <c r="H30" s="16"/>
      <c r="I30" s="16"/>
      <c r="J30" s="15"/>
      <c r="K30" s="16"/>
      <c r="L30" s="16"/>
      <c r="M30" s="16"/>
      <c r="N30" s="16"/>
      <c r="O30" s="16"/>
      <c r="P30" s="16"/>
      <c r="Q30" s="16"/>
    </row>
    <row r="31" spans="1:17" x14ac:dyDescent="0.25">
      <c r="A31" s="18">
        <v>21</v>
      </c>
      <c r="B31" s="14"/>
      <c r="C31" s="15"/>
      <c r="D31" s="15"/>
      <c r="E31" s="17"/>
      <c r="F31" s="15"/>
      <c r="G31" s="15"/>
      <c r="H31" s="16"/>
      <c r="I31" s="16"/>
      <c r="J31" s="15"/>
      <c r="K31" s="16"/>
      <c r="L31" s="16"/>
      <c r="M31" s="16"/>
      <c r="N31" s="16"/>
      <c r="O31" s="16"/>
      <c r="P31" s="16"/>
      <c r="Q31" s="16"/>
    </row>
    <row r="32" spans="1:17" x14ac:dyDescent="0.25">
      <c r="A32" s="18">
        <v>22</v>
      </c>
      <c r="B32" s="14"/>
      <c r="C32" s="15"/>
      <c r="D32" s="15"/>
      <c r="E32" s="17"/>
      <c r="F32" s="15"/>
      <c r="G32" s="15"/>
      <c r="H32" s="16"/>
      <c r="I32" s="16"/>
      <c r="J32" s="15"/>
      <c r="K32" s="16"/>
      <c r="L32" s="16"/>
      <c r="M32" s="16"/>
      <c r="N32" s="16"/>
      <c r="O32" s="16"/>
      <c r="P32" s="16"/>
      <c r="Q32" s="16"/>
    </row>
    <row r="33" spans="1:17" x14ac:dyDescent="0.25">
      <c r="A33" s="18">
        <v>23</v>
      </c>
      <c r="B33" s="14"/>
      <c r="C33" s="15"/>
      <c r="D33" s="15"/>
      <c r="E33" s="17"/>
      <c r="F33" s="15"/>
      <c r="G33" s="15"/>
      <c r="H33" s="16"/>
      <c r="I33" s="16"/>
      <c r="J33" s="15"/>
      <c r="K33" s="16"/>
      <c r="L33" s="16"/>
      <c r="M33" s="16"/>
      <c r="N33" s="16"/>
      <c r="O33" s="16"/>
      <c r="P33" s="16"/>
      <c r="Q33" s="16"/>
    </row>
    <row r="34" spans="1:17" x14ac:dyDescent="0.25">
      <c r="A34" s="18">
        <v>24</v>
      </c>
      <c r="B34" s="14"/>
      <c r="C34" s="15"/>
      <c r="D34" s="15"/>
      <c r="E34" s="17"/>
      <c r="F34" s="15"/>
      <c r="G34" s="15"/>
      <c r="H34" s="16"/>
      <c r="I34" s="16"/>
      <c r="J34" s="15"/>
      <c r="K34" s="16"/>
      <c r="L34" s="16"/>
      <c r="M34" s="16"/>
      <c r="N34" s="16"/>
      <c r="O34" s="16"/>
      <c r="P34" s="16"/>
      <c r="Q34" s="16"/>
    </row>
    <row r="35" spans="1:17" x14ac:dyDescent="0.25">
      <c r="A35" s="18">
        <v>25</v>
      </c>
      <c r="B35" s="14"/>
      <c r="C35" s="15"/>
      <c r="D35" s="15"/>
      <c r="E35" s="17"/>
      <c r="F35" s="15"/>
      <c r="G35" s="15"/>
      <c r="H35" s="16"/>
      <c r="I35" s="16"/>
      <c r="J35" s="15"/>
      <c r="K35" s="16"/>
      <c r="L35" s="16"/>
      <c r="M35" s="16"/>
      <c r="N35" s="16"/>
      <c r="O35" s="16"/>
      <c r="P35" s="16"/>
      <c r="Q35" s="16"/>
    </row>
    <row r="36" spans="1:17" x14ac:dyDescent="0.25">
      <c r="A36" s="18">
        <v>26</v>
      </c>
      <c r="B36" s="14"/>
      <c r="C36" s="15"/>
      <c r="D36" s="15"/>
      <c r="E36" s="17"/>
      <c r="F36" s="15"/>
      <c r="G36" s="15"/>
      <c r="H36" s="16"/>
      <c r="I36" s="16"/>
      <c r="J36" s="15"/>
      <c r="K36" s="16"/>
      <c r="L36" s="16"/>
      <c r="M36" s="16"/>
      <c r="N36" s="16"/>
      <c r="O36" s="16"/>
      <c r="P36" s="16"/>
      <c r="Q36" s="16"/>
    </row>
    <row r="37" spans="1:17" x14ac:dyDescent="0.25">
      <c r="A37" s="18">
        <v>27</v>
      </c>
      <c r="B37" s="14"/>
      <c r="C37" s="15"/>
      <c r="D37" s="15"/>
      <c r="E37" s="17"/>
      <c r="F37" s="15"/>
      <c r="G37" s="15"/>
      <c r="H37" s="16"/>
      <c r="I37" s="16"/>
      <c r="J37" s="15"/>
      <c r="K37" s="16"/>
      <c r="L37" s="16"/>
      <c r="M37" s="16"/>
      <c r="N37" s="16"/>
      <c r="O37" s="16"/>
      <c r="P37" s="16"/>
      <c r="Q37" s="16"/>
    </row>
    <row r="38" spans="1:17" x14ac:dyDescent="0.25">
      <c r="A38" s="18">
        <v>28</v>
      </c>
      <c r="B38" s="14"/>
      <c r="C38" s="15"/>
      <c r="D38" s="15"/>
      <c r="E38" s="17"/>
      <c r="F38" s="15"/>
      <c r="G38" s="15"/>
      <c r="H38" s="16"/>
      <c r="I38" s="16"/>
      <c r="J38" s="15"/>
      <c r="K38" s="16"/>
      <c r="L38" s="16"/>
      <c r="M38" s="16"/>
      <c r="N38" s="16"/>
      <c r="O38" s="16"/>
      <c r="P38" s="16"/>
      <c r="Q38" s="16"/>
    </row>
    <row r="39" spans="1:17" x14ac:dyDescent="0.25">
      <c r="A39" s="18">
        <v>29</v>
      </c>
      <c r="B39" s="14"/>
      <c r="C39" s="15"/>
      <c r="D39" s="15"/>
      <c r="E39" s="17"/>
      <c r="F39" s="15"/>
      <c r="G39" s="15"/>
      <c r="H39" s="16"/>
      <c r="I39" s="16"/>
      <c r="J39" s="15"/>
      <c r="K39" s="16"/>
      <c r="L39" s="16"/>
      <c r="M39" s="16"/>
      <c r="N39" s="16"/>
      <c r="O39" s="16"/>
      <c r="P39" s="16"/>
      <c r="Q39" s="16"/>
    </row>
    <row r="40" spans="1:17" x14ac:dyDescent="0.25">
      <c r="A40" s="18">
        <v>30</v>
      </c>
      <c r="B40" s="14"/>
      <c r="C40" s="15"/>
      <c r="D40" s="15"/>
      <c r="E40" s="17"/>
      <c r="F40" s="15"/>
      <c r="G40" s="15"/>
      <c r="H40" s="16"/>
      <c r="I40" s="16"/>
      <c r="J40" s="15"/>
      <c r="K40" s="16"/>
      <c r="L40" s="16"/>
      <c r="M40" s="16"/>
      <c r="N40" s="16"/>
      <c r="O40" s="16"/>
      <c r="P40" s="16"/>
      <c r="Q40" s="16"/>
    </row>
    <row r="41" spans="1:17" x14ac:dyDescent="0.25">
      <c r="A41" s="18">
        <v>31</v>
      </c>
      <c r="B41" s="14"/>
      <c r="C41" s="15"/>
      <c r="D41" s="15"/>
      <c r="E41" s="17"/>
      <c r="F41" s="15"/>
      <c r="G41" s="15"/>
      <c r="H41" s="16"/>
      <c r="I41" s="16"/>
      <c r="J41" s="15"/>
      <c r="K41" s="16"/>
      <c r="L41" s="16"/>
      <c r="M41" s="16"/>
      <c r="N41" s="16"/>
      <c r="O41" s="16"/>
      <c r="P41" s="16"/>
      <c r="Q41" s="16"/>
    </row>
    <row r="42" spans="1:17" x14ac:dyDescent="0.25">
      <c r="A42" s="18">
        <v>32</v>
      </c>
      <c r="B42" s="14"/>
      <c r="C42" s="15"/>
      <c r="D42" s="15"/>
      <c r="E42" s="17"/>
      <c r="F42" s="15"/>
      <c r="G42" s="15"/>
      <c r="H42" s="16"/>
      <c r="I42" s="16"/>
      <c r="J42" s="15"/>
      <c r="K42" s="16"/>
      <c r="L42" s="16"/>
      <c r="M42" s="16"/>
      <c r="N42" s="16"/>
      <c r="O42" s="16"/>
      <c r="P42" s="16"/>
      <c r="Q42" s="16"/>
    </row>
    <row r="43" spans="1:17" x14ac:dyDescent="0.25">
      <c r="A43" s="18">
        <v>33</v>
      </c>
      <c r="B43" s="14"/>
      <c r="C43" s="15"/>
      <c r="D43" s="15"/>
      <c r="E43" s="17"/>
      <c r="F43" s="15"/>
      <c r="G43" s="15"/>
      <c r="H43" s="16"/>
      <c r="I43" s="16"/>
      <c r="J43" s="15"/>
      <c r="K43" s="16"/>
      <c r="L43" s="16"/>
      <c r="M43" s="16"/>
      <c r="N43" s="16"/>
      <c r="O43" s="16"/>
      <c r="P43" s="16"/>
      <c r="Q43" s="16"/>
    </row>
    <row r="44" spans="1:17" x14ac:dyDescent="0.25">
      <c r="A44" s="18">
        <v>34</v>
      </c>
      <c r="B44" s="14"/>
      <c r="C44" s="15"/>
      <c r="D44" s="15"/>
      <c r="E44" s="17"/>
      <c r="F44" s="15"/>
      <c r="G44" s="15"/>
      <c r="H44" s="16"/>
      <c r="I44" s="16"/>
      <c r="J44" s="15"/>
      <c r="K44" s="16"/>
      <c r="L44" s="16"/>
      <c r="M44" s="16"/>
      <c r="N44" s="16"/>
      <c r="O44" s="16"/>
      <c r="P44" s="16"/>
      <c r="Q44" s="16"/>
    </row>
    <row r="45" spans="1:17" x14ac:dyDescent="0.25">
      <c r="A45" s="18">
        <v>35</v>
      </c>
      <c r="B45" s="14"/>
      <c r="C45" s="15"/>
      <c r="D45" s="15"/>
      <c r="E45" s="17"/>
      <c r="F45" s="15"/>
      <c r="G45" s="15"/>
      <c r="H45" s="16"/>
      <c r="I45" s="16"/>
      <c r="J45" s="15"/>
      <c r="K45" s="16"/>
      <c r="L45" s="16"/>
      <c r="M45" s="16"/>
      <c r="N45" s="16"/>
      <c r="O45" s="16"/>
      <c r="P45" s="16"/>
      <c r="Q45" s="16"/>
    </row>
    <row r="46" spans="1:17" x14ac:dyDescent="0.25">
      <c r="A46" s="18">
        <v>36</v>
      </c>
      <c r="B46" s="14"/>
      <c r="C46" s="15"/>
      <c r="D46" s="15"/>
      <c r="E46" s="17"/>
      <c r="F46" s="15"/>
      <c r="G46" s="15"/>
      <c r="H46" s="16"/>
      <c r="I46" s="16"/>
      <c r="J46" s="15"/>
      <c r="K46" s="16"/>
      <c r="L46" s="16"/>
      <c r="M46" s="16"/>
      <c r="N46" s="16"/>
      <c r="O46" s="16"/>
      <c r="P46" s="16"/>
      <c r="Q46" s="16"/>
    </row>
    <row r="47" spans="1:17" x14ac:dyDescent="0.25">
      <c r="A47" s="18">
        <v>37</v>
      </c>
      <c r="B47" s="14"/>
      <c r="C47" s="15"/>
      <c r="D47" s="15"/>
      <c r="E47" s="17"/>
      <c r="F47" s="15"/>
      <c r="G47" s="15"/>
      <c r="H47" s="16"/>
      <c r="I47" s="16"/>
      <c r="J47" s="15"/>
      <c r="K47" s="16"/>
      <c r="L47" s="16"/>
      <c r="M47" s="16"/>
      <c r="N47" s="16"/>
      <c r="O47" s="16"/>
      <c r="P47" s="16"/>
      <c r="Q47" s="16"/>
    </row>
    <row r="48" spans="1:17" x14ac:dyDescent="0.25">
      <c r="A48" s="18">
        <v>38</v>
      </c>
      <c r="B48" s="14"/>
      <c r="C48" s="15"/>
      <c r="D48" s="15"/>
      <c r="E48" s="17"/>
      <c r="F48" s="15"/>
      <c r="G48" s="15"/>
      <c r="H48" s="16"/>
      <c r="I48" s="16"/>
      <c r="J48" s="15"/>
      <c r="K48" s="16"/>
      <c r="L48" s="16"/>
      <c r="M48" s="16"/>
      <c r="N48" s="16"/>
      <c r="O48" s="16"/>
      <c r="P48" s="16"/>
      <c r="Q48" s="16"/>
    </row>
    <row r="49" spans="1:17" x14ac:dyDescent="0.25">
      <c r="A49" s="18">
        <v>39</v>
      </c>
      <c r="B49" s="14"/>
      <c r="C49" s="15"/>
      <c r="D49" s="15"/>
      <c r="E49" s="17"/>
      <c r="F49" s="15"/>
      <c r="G49" s="15"/>
      <c r="H49" s="16"/>
      <c r="I49" s="16"/>
      <c r="J49" s="15"/>
      <c r="K49" s="16"/>
      <c r="L49" s="16"/>
      <c r="M49" s="16"/>
      <c r="N49" s="16"/>
      <c r="O49" s="16"/>
      <c r="P49" s="16"/>
      <c r="Q49" s="16"/>
    </row>
    <row r="50" spans="1:17" x14ac:dyDescent="0.25">
      <c r="A50" s="18">
        <v>40</v>
      </c>
      <c r="B50" s="14"/>
      <c r="C50" s="15"/>
      <c r="D50" s="15"/>
      <c r="E50" s="17"/>
      <c r="F50" s="15"/>
      <c r="G50" s="15"/>
      <c r="H50" s="16"/>
      <c r="I50" s="16"/>
      <c r="J50" s="15"/>
      <c r="K50" s="16"/>
      <c r="L50" s="16"/>
      <c r="M50" s="16"/>
      <c r="N50" s="16"/>
      <c r="O50" s="16"/>
      <c r="P50" s="16"/>
      <c r="Q50" s="16"/>
    </row>
    <row r="51" spans="1:17" x14ac:dyDescent="0.25">
      <c r="A51" s="18">
        <v>41</v>
      </c>
      <c r="B51" s="14"/>
      <c r="C51" s="15"/>
      <c r="D51" s="15"/>
      <c r="E51" s="17"/>
      <c r="F51" s="15"/>
      <c r="G51" s="15"/>
      <c r="H51" s="16"/>
      <c r="I51" s="16"/>
      <c r="J51" s="15"/>
      <c r="K51" s="16"/>
      <c r="L51" s="16"/>
      <c r="M51" s="16"/>
      <c r="N51" s="16"/>
      <c r="O51" s="16"/>
      <c r="P51" s="16"/>
      <c r="Q51" s="16"/>
    </row>
    <row r="52" spans="1:17" x14ac:dyDescent="0.25">
      <c r="A52" s="18">
        <v>42</v>
      </c>
      <c r="B52" s="14"/>
      <c r="C52" s="15"/>
      <c r="D52" s="15"/>
      <c r="E52" s="17"/>
      <c r="F52" s="15"/>
      <c r="G52" s="15"/>
      <c r="H52" s="16"/>
      <c r="I52" s="16"/>
      <c r="J52" s="15"/>
      <c r="K52" s="16"/>
      <c r="L52" s="16"/>
      <c r="M52" s="16"/>
      <c r="N52" s="16"/>
      <c r="O52" s="16"/>
      <c r="P52" s="16"/>
      <c r="Q52" s="16"/>
    </row>
    <row r="53" spans="1:17" x14ac:dyDescent="0.25">
      <c r="A53" s="18">
        <v>43</v>
      </c>
      <c r="B53" s="14"/>
      <c r="C53" s="15"/>
      <c r="D53" s="15"/>
      <c r="E53" s="17"/>
      <c r="F53" s="15"/>
      <c r="G53" s="15"/>
      <c r="H53" s="16"/>
      <c r="I53" s="16"/>
      <c r="J53" s="15"/>
      <c r="K53" s="16"/>
      <c r="L53" s="16"/>
      <c r="M53" s="16"/>
      <c r="N53" s="16"/>
      <c r="O53" s="16"/>
      <c r="P53" s="16"/>
      <c r="Q53" s="16"/>
    </row>
    <row r="54" spans="1:17" x14ac:dyDescent="0.25">
      <c r="A54" s="18">
        <v>44</v>
      </c>
      <c r="B54" s="14"/>
      <c r="C54" s="15"/>
      <c r="D54" s="15"/>
      <c r="E54" s="17"/>
      <c r="F54" s="15"/>
      <c r="G54" s="15"/>
      <c r="H54" s="16"/>
      <c r="I54" s="16"/>
      <c r="J54" s="15"/>
      <c r="K54" s="16"/>
      <c r="L54" s="16"/>
      <c r="M54" s="16"/>
      <c r="N54" s="16"/>
      <c r="O54" s="16"/>
      <c r="P54" s="16"/>
      <c r="Q54" s="16"/>
    </row>
    <row r="55" spans="1:17" x14ac:dyDescent="0.25">
      <c r="A55" s="18">
        <v>45</v>
      </c>
      <c r="B55" s="14"/>
      <c r="C55" s="15"/>
      <c r="D55" s="15"/>
      <c r="E55" s="17"/>
      <c r="F55" s="15"/>
      <c r="G55" s="15"/>
      <c r="H55" s="16"/>
      <c r="I55" s="16"/>
      <c r="J55" s="15"/>
      <c r="K55" s="16"/>
      <c r="L55" s="16"/>
      <c r="M55" s="16"/>
      <c r="N55" s="16"/>
      <c r="O55" s="16"/>
      <c r="P55" s="16"/>
      <c r="Q55" s="16"/>
    </row>
    <row r="56" spans="1:17" x14ac:dyDescent="0.25">
      <c r="A56" s="18">
        <v>46</v>
      </c>
      <c r="B56" s="14"/>
      <c r="C56" s="15"/>
      <c r="D56" s="15"/>
      <c r="E56" s="17"/>
      <c r="F56" s="15"/>
      <c r="G56" s="15"/>
      <c r="H56" s="16"/>
      <c r="I56" s="16"/>
      <c r="J56" s="15"/>
      <c r="K56" s="16"/>
      <c r="L56" s="16"/>
      <c r="M56" s="16"/>
      <c r="N56" s="16"/>
      <c r="O56" s="16"/>
      <c r="P56" s="16"/>
      <c r="Q56" s="16"/>
    </row>
    <row r="57" spans="1:17" x14ac:dyDescent="0.25">
      <c r="A57" s="18">
        <v>47</v>
      </c>
      <c r="B57" s="14"/>
      <c r="C57" s="15"/>
      <c r="D57" s="15"/>
      <c r="E57" s="17"/>
      <c r="F57" s="15"/>
      <c r="G57" s="15"/>
      <c r="H57" s="16"/>
      <c r="I57" s="16"/>
      <c r="J57" s="15"/>
      <c r="K57" s="16"/>
      <c r="L57" s="16"/>
      <c r="M57" s="16"/>
      <c r="N57" s="16"/>
      <c r="O57" s="16"/>
      <c r="P57" s="16"/>
      <c r="Q57" s="16"/>
    </row>
    <row r="58" spans="1:17" x14ac:dyDescent="0.25">
      <c r="A58" s="18">
        <v>48</v>
      </c>
      <c r="B58" s="14"/>
      <c r="C58" s="15"/>
      <c r="D58" s="15"/>
      <c r="E58" s="17"/>
      <c r="F58" s="15"/>
      <c r="G58" s="15"/>
      <c r="H58" s="16"/>
      <c r="I58" s="16"/>
      <c r="J58" s="15"/>
      <c r="K58" s="16"/>
      <c r="L58" s="16"/>
      <c r="M58" s="16"/>
      <c r="N58" s="16"/>
      <c r="O58" s="16"/>
      <c r="P58" s="16"/>
      <c r="Q58" s="16"/>
    </row>
    <row r="59" spans="1:17" x14ac:dyDescent="0.25">
      <c r="A59" s="18">
        <v>49</v>
      </c>
      <c r="B59" s="14"/>
      <c r="C59" s="15"/>
      <c r="D59" s="15"/>
      <c r="E59" s="17"/>
      <c r="F59" s="15"/>
      <c r="G59" s="15"/>
      <c r="H59" s="16"/>
      <c r="I59" s="16"/>
      <c r="J59" s="15"/>
      <c r="K59" s="16"/>
      <c r="L59" s="16"/>
      <c r="M59" s="16"/>
      <c r="N59" s="16"/>
      <c r="O59" s="16"/>
      <c r="P59" s="16"/>
      <c r="Q59" s="16"/>
    </row>
    <row r="60" spans="1:17" x14ac:dyDescent="0.25">
      <c r="A60" s="18">
        <v>50</v>
      </c>
      <c r="B60" s="14"/>
      <c r="C60" s="15"/>
      <c r="D60" s="15"/>
      <c r="E60" s="17"/>
      <c r="F60" s="15"/>
      <c r="G60" s="15"/>
      <c r="H60" s="16"/>
      <c r="I60" s="16"/>
      <c r="J60" s="15"/>
      <c r="K60" s="16"/>
      <c r="L60" s="16"/>
      <c r="M60" s="16"/>
      <c r="N60" s="16"/>
      <c r="O60" s="16"/>
      <c r="P60" s="16"/>
      <c r="Q60" s="16"/>
    </row>
    <row r="61" spans="1:17" x14ac:dyDescent="0.25">
      <c r="A61" s="18">
        <v>51</v>
      </c>
      <c r="B61" s="14"/>
      <c r="C61" s="15"/>
      <c r="D61" s="15"/>
      <c r="E61" s="17"/>
      <c r="F61" s="15"/>
      <c r="G61" s="15"/>
      <c r="H61" s="16"/>
      <c r="I61" s="16"/>
      <c r="J61" s="15"/>
      <c r="K61" s="16"/>
      <c r="L61" s="16"/>
      <c r="M61" s="16"/>
      <c r="N61" s="16"/>
      <c r="O61" s="16"/>
      <c r="P61" s="16"/>
      <c r="Q61" s="16"/>
    </row>
    <row r="62" spans="1:17" x14ac:dyDescent="0.25">
      <c r="A62" s="18">
        <v>52</v>
      </c>
      <c r="B62" s="14"/>
      <c r="C62" s="15"/>
      <c r="D62" s="15"/>
      <c r="E62" s="17"/>
      <c r="F62" s="15"/>
      <c r="G62" s="15"/>
      <c r="H62" s="16"/>
      <c r="I62" s="16"/>
      <c r="J62" s="15"/>
      <c r="K62" s="16"/>
      <c r="L62" s="16"/>
      <c r="M62" s="16"/>
      <c r="N62" s="16"/>
      <c r="O62" s="16"/>
      <c r="P62" s="16"/>
      <c r="Q62" s="16"/>
    </row>
    <row r="63" spans="1:17" x14ac:dyDescent="0.25">
      <c r="A63" s="18">
        <v>53</v>
      </c>
      <c r="B63" s="14"/>
      <c r="C63" s="15"/>
      <c r="D63" s="15"/>
      <c r="E63" s="17"/>
      <c r="F63" s="15"/>
      <c r="G63" s="15"/>
      <c r="H63" s="16"/>
      <c r="I63" s="16"/>
      <c r="J63" s="15"/>
      <c r="K63" s="16"/>
      <c r="L63" s="16"/>
      <c r="M63" s="16"/>
      <c r="N63" s="16"/>
      <c r="O63" s="16"/>
      <c r="P63" s="16"/>
      <c r="Q63" s="16"/>
    </row>
    <row r="64" spans="1:17" x14ac:dyDescent="0.25">
      <c r="A64" s="18">
        <v>54</v>
      </c>
      <c r="B64" s="14"/>
      <c r="C64" s="15"/>
      <c r="D64" s="15"/>
      <c r="E64" s="17"/>
      <c r="F64" s="15"/>
      <c r="G64" s="15"/>
      <c r="H64" s="16"/>
      <c r="I64" s="16"/>
      <c r="J64" s="15"/>
      <c r="K64" s="16"/>
      <c r="L64" s="16"/>
      <c r="M64" s="16"/>
      <c r="N64" s="16"/>
      <c r="O64" s="16"/>
      <c r="P64" s="16"/>
      <c r="Q64" s="16"/>
    </row>
    <row r="65" spans="1:17" x14ac:dyDescent="0.25">
      <c r="A65" s="18">
        <v>55</v>
      </c>
      <c r="B65" s="14"/>
      <c r="C65" s="15"/>
      <c r="D65" s="15"/>
      <c r="E65" s="17"/>
      <c r="F65" s="15"/>
      <c r="G65" s="15"/>
      <c r="H65" s="16"/>
      <c r="I65" s="16"/>
      <c r="J65" s="15"/>
      <c r="K65" s="16"/>
      <c r="L65" s="16"/>
      <c r="M65" s="16"/>
      <c r="N65" s="16"/>
      <c r="O65" s="16"/>
      <c r="P65" s="16"/>
      <c r="Q65" s="16"/>
    </row>
    <row r="66" spans="1:17" x14ac:dyDescent="0.25">
      <c r="A66" s="18">
        <v>56</v>
      </c>
      <c r="B66" s="14"/>
      <c r="C66" s="15"/>
      <c r="D66" s="15"/>
      <c r="E66" s="17"/>
      <c r="F66" s="15"/>
      <c r="G66" s="15"/>
      <c r="H66" s="16"/>
      <c r="I66" s="16"/>
      <c r="J66" s="15"/>
      <c r="K66" s="16"/>
      <c r="L66" s="16"/>
      <c r="M66" s="16"/>
      <c r="N66" s="16"/>
      <c r="O66" s="16"/>
      <c r="P66" s="16"/>
      <c r="Q66" s="16"/>
    </row>
    <row r="67" spans="1:17" x14ac:dyDescent="0.25">
      <c r="A67" s="18">
        <v>57</v>
      </c>
      <c r="B67" s="14"/>
      <c r="C67" s="15"/>
      <c r="D67" s="15"/>
      <c r="E67" s="17"/>
      <c r="F67" s="15"/>
      <c r="G67" s="15"/>
      <c r="H67" s="16"/>
      <c r="I67" s="16"/>
      <c r="J67" s="15"/>
      <c r="K67" s="16"/>
      <c r="L67" s="16"/>
      <c r="M67" s="16"/>
      <c r="N67" s="16"/>
      <c r="O67" s="16"/>
      <c r="P67" s="16"/>
      <c r="Q67" s="16"/>
    </row>
    <row r="68" spans="1:17" x14ac:dyDescent="0.25">
      <c r="A68" s="18">
        <v>58</v>
      </c>
      <c r="B68" s="14"/>
      <c r="C68" s="15"/>
      <c r="D68" s="15"/>
      <c r="E68" s="17"/>
      <c r="F68" s="15"/>
      <c r="G68" s="15"/>
      <c r="H68" s="16"/>
      <c r="I68" s="16"/>
      <c r="J68" s="15"/>
      <c r="K68" s="16"/>
      <c r="L68" s="16"/>
      <c r="M68" s="16"/>
      <c r="N68" s="16"/>
      <c r="O68" s="16"/>
      <c r="P68" s="16"/>
      <c r="Q68" s="16"/>
    </row>
    <row r="69" spans="1:17" x14ac:dyDescent="0.25">
      <c r="A69" s="18">
        <v>59</v>
      </c>
      <c r="B69" s="14"/>
      <c r="C69" s="15"/>
      <c r="D69" s="15"/>
      <c r="E69" s="17"/>
      <c r="F69" s="15"/>
      <c r="G69" s="15"/>
      <c r="H69" s="16"/>
      <c r="I69" s="16"/>
      <c r="J69" s="15"/>
      <c r="K69" s="16"/>
      <c r="L69" s="16"/>
      <c r="M69" s="16"/>
      <c r="N69" s="16"/>
      <c r="O69" s="16"/>
      <c r="P69" s="16"/>
      <c r="Q69" s="16"/>
    </row>
    <row r="70" spans="1:17" x14ac:dyDescent="0.25">
      <c r="A70" s="18">
        <v>60</v>
      </c>
      <c r="B70" s="14"/>
      <c r="C70" s="15"/>
      <c r="D70" s="15"/>
      <c r="E70" s="17"/>
      <c r="F70" s="15"/>
      <c r="G70" s="15"/>
      <c r="H70" s="16"/>
      <c r="I70" s="16"/>
      <c r="J70" s="15"/>
      <c r="K70" s="16"/>
      <c r="L70" s="16"/>
      <c r="M70" s="16"/>
      <c r="N70" s="16"/>
      <c r="O70" s="16"/>
      <c r="P70" s="16"/>
      <c r="Q70" s="16"/>
    </row>
    <row r="71" spans="1:17" x14ac:dyDescent="0.25">
      <c r="A71" s="18">
        <v>61</v>
      </c>
      <c r="B71" s="14"/>
      <c r="C71" s="15"/>
      <c r="D71" s="15"/>
      <c r="E71" s="17"/>
      <c r="F71" s="15"/>
      <c r="G71" s="15"/>
      <c r="H71" s="16"/>
      <c r="I71" s="16"/>
      <c r="J71" s="15"/>
      <c r="K71" s="16"/>
      <c r="L71" s="16"/>
      <c r="M71" s="16"/>
      <c r="N71" s="16"/>
      <c r="O71" s="16"/>
      <c r="P71" s="16"/>
      <c r="Q71" s="16"/>
    </row>
    <row r="72" spans="1:17" x14ac:dyDescent="0.25">
      <c r="A72" s="18">
        <v>62</v>
      </c>
      <c r="B72" s="14"/>
      <c r="C72" s="15"/>
      <c r="D72" s="15"/>
      <c r="E72" s="17"/>
      <c r="F72" s="15"/>
      <c r="G72" s="15"/>
      <c r="H72" s="16"/>
      <c r="I72" s="16"/>
      <c r="J72" s="15"/>
      <c r="K72" s="16"/>
      <c r="L72" s="16"/>
      <c r="M72" s="16"/>
      <c r="N72" s="16"/>
      <c r="O72" s="16"/>
      <c r="P72" s="16"/>
      <c r="Q72" s="16"/>
    </row>
    <row r="73" spans="1:17" x14ac:dyDescent="0.25">
      <c r="A73" s="18">
        <v>63</v>
      </c>
      <c r="B73" s="14"/>
      <c r="C73" s="15"/>
      <c r="D73" s="15"/>
      <c r="E73" s="17"/>
      <c r="F73" s="15"/>
      <c r="G73" s="15"/>
      <c r="H73" s="16"/>
      <c r="I73" s="16"/>
      <c r="J73" s="15"/>
      <c r="K73" s="16"/>
      <c r="L73" s="16"/>
      <c r="M73" s="16"/>
      <c r="N73" s="16"/>
      <c r="O73" s="16"/>
      <c r="P73" s="16"/>
      <c r="Q73" s="16"/>
    </row>
    <row r="74" spans="1:17" x14ac:dyDescent="0.25">
      <c r="A74" s="18">
        <v>64</v>
      </c>
      <c r="B74" s="14"/>
      <c r="C74" s="15"/>
      <c r="D74" s="15"/>
      <c r="E74" s="17"/>
      <c r="F74" s="15"/>
      <c r="G74" s="15"/>
      <c r="H74" s="16"/>
      <c r="I74" s="16"/>
      <c r="J74" s="15"/>
      <c r="K74" s="16"/>
      <c r="L74" s="16"/>
      <c r="M74" s="16"/>
      <c r="N74" s="16"/>
      <c r="O74" s="16"/>
      <c r="P74" s="16"/>
      <c r="Q74" s="16"/>
    </row>
    <row r="75" spans="1:17" x14ac:dyDescent="0.25">
      <c r="A75" s="18">
        <v>65</v>
      </c>
      <c r="B75" s="14"/>
      <c r="C75" s="15"/>
      <c r="D75" s="15"/>
      <c r="E75" s="17"/>
      <c r="F75" s="15"/>
      <c r="G75" s="15"/>
      <c r="H75" s="16"/>
      <c r="I75" s="16"/>
      <c r="J75" s="15"/>
      <c r="K75" s="16"/>
      <c r="L75" s="16"/>
      <c r="M75" s="16"/>
      <c r="N75" s="16"/>
      <c r="O75" s="16"/>
      <c r="P75" s="16"/>
      <c r="Q75" s="16"/>
    </row>
    <row r="76" spans="1:17" x14ac:dyDescent="0.25">
      <c r="A76" s="18">
        <v>66</v>
      </c>
      <c r="B76" s="14"/>
      <c r="C76" s="15"/>
      <c r="D76" s="15"/>
      <c r="E76" s="17"/>
      <c r="F76" s="15"/>
      <c r="G76" s="15"/>
      <c r="H76" s="16"/>
      <c r="I76" s="16"/>
      <c r="J76" s="15"/>
      <c r="K76" s="16"/>
      <c r="L76" s="16"/>
      <c r="M76" s="16"/>
      <c r="N76" s="16"/>
      <c r="O76" s="16"/>
      <c r="P76" s="16"/>
      <c r="Q76" s="16"/>
    </row>
    <row r="77" spans="1:17" x14ac:dyDescent="0.25">
      <c r="A77" s="18">
        <v>67</v>
      </c>
      <c r="B77" s="14"/>
      <c r="C77" s="15"/>
      <c r="D77" s="15"/>
      <c r="E77" s="17"/>
      <c r="F77" s="15"/>
      <c r="G77" s="15"/>
      <c r="H77" s="16"/>
      <c r="I77" s="16"/>
      <c r="J77" s="15"/>
      <c r="K77" s="16"/>
      <c r="L77" s="16"/>
      <c r="M77" s="16"/>
      <c r="N77" s="16"/>
      <c r="O77" s="16"/>
      <c r="P77" s="16"/>
      <c r="Q77" s="16"/>
    </row>
    <row r="78" spans="1:17" x14ac:dyDescent="0.25">
      <c r="A78" s="18">
        <v>68</v>
      </c>
      <c r="B78" s="14"/>
      <c r="C78" s="15"/>
      <c r="D78" s="15"/>
      <c r="E78" s="17"/>
      <c r="F78" s="15"/>
      <c r="G78" s="15"/>
      <c r="H78" s="16"/>
      <c r="I78" s="16"/>
      <c r="J78" s="15"/>
      <c r="K78" s="16"/>
      <c r="L78" s="16"/>
      <c r="M78" s="16"/>
      <c r="N78" s="16"/>
      <c r="O78" s="16"/>
      <c r="P78" s="16"/>
      <c r="Q78" s="16"/>
    </row>
    <row r="79" spans="1:17" x14ac:dyDescent="0.25">
      <c r="A79" s="18">
        <v>69</v>
      </c>
      <c r="B79" s="14"/>
      <c r="C79" s="15"/>
      <c r="D79" s="15"/>
      <c r="E79" s="17"/>
      <c r="F79" s="15"/>
      <c r="G79" s="15"/>
      <c r="H79" s="16"/>
      <c r="I79" s="16"/>
      <c r="J79" s="15"/>
      <c r="K79" s="16"/>
      <c r="L79" s="16"/>
      <c r="M79" s="16"/>
      <c r="N79" s="16"/>
      <c r="O79" s="16"/>
      <c r="P79" s="16"/>
      <c r="Q79" s="16"/>
    </row>
    <row r="80" spans="1:17" x14ac:dyDescent="0.25">
      <c r="A80" s="18">
        <v>70</v>
      </c>
      <c r="B80" s="14"/>
      <c r="C80" s="15"/>
      <c r="D80" s="15"/>
      <c r="E80" s="17"/>
      <c r="F80" s="15"/>
      <c r="G80" s="15"/>
      <c r="H80" s="16"/>
      <c r="I80" s="16"/>
      <c r="J80" s="15"/>
      <c r="K80" s="16"/>
      <c r="L80" s="16"/>
      <c r="M80" s="16"/>
      <c r="N80" s="16"/>
      <c r="O80" s="16"/>
      <c r="P80" s="16"/>
      <c r="Q80" s="16"/>
    </row>
    <row r="81" spans="1:17" x14ac:dyDescent="0.25">
      <c r="A81" s="18">
        <v>71</v>
      </c>
      <c r="B81" s="14"/>
      <c r="C81" s="15"/>
      <c r="D81" s="15"/>
      <c r="E81" s="17"/>
      <c r="F81" s="15"/>
      <c r="G81" s="15"/>
      <c r="H81" s="16"/>
      <c r="I81" s="16"/>
      <c r="J81" s="15"/>
      <c r="K81" s="16"/>
      <c r="L81" s="16"/>
      <c r="M81" s="16"/>
      <c r="N81" s="16"/>
      <c r="O81" s="16"/>
      <c r="P81" s="16"/>
      <c r="Q81" s="16"/>
    </row>
    <row r="82" spans="1:17" x14ac:dyDescent="0.25">
      <c r="A82" s="18">
        <v>72</v>
      </c>
      <c r="B82" s="14"/>
      <c r="C82" s="15"/>
      <c r="D82" s="15"/>
      <c r="E82" s="17"/>
      <c r="F82" s="15"/>
      <c r="G82" s="15"/>
      <c r="H82" s="16"/>
      <c r="I82" s="16"/>
      <c r="J82" s="15"/>
      <c r="K82" s="16"/>
      <c r="L82" s="16"/>
      <c r="M82" s="16"/>
      <c r="N82" s="16"/>
      <c r="O82" s="16"/>
      <c r="P82" s="16"/>
      <c r="Q82" s="16"/>
    </row>
    <row r="83" spans="1:17" x14ac:dyDescent="0.25">
      <c r="A83" s="18">
        <v>73</v>
      </c>
      <c r="B83" s="14"/>
      <c r="C83" s="15"/>
      <c r="D83" s="15"/>
      <c r="E83" s="17"/>
      <c r="F83" s="15"/>
      <c r="G83" s="15"/>
      <c r="H83" s="16"/>
      <c r="I83" s="16"/>
      <c r="J83" s="15"/>
      <c r="K83" s="16"/>
      <c r="L83" s="16"/>
      <c r="M83" s="16"/>
      <c r="N83" s="16"/>
      <c r="O83" s="16"/>
      <c r="P83" s="16"/>
      <c r="Q83" s="16"/>
    </row>
    <row r="84" spans="1:17" x14ac:dyDescent="0.25">
      <c r="A84" s="18">
        <v>74</v>
      </c>
      <c r="B84" s="14"/>
      <c r="C84" s="15"/>
      <c r="D84" s="15"/>
      <c r="E84" s="17"/>
      <c r="F84" s="15"/>
      <c r="G84" s="15"/>
      <c r="H84" s="16"/>
      <c r="I84" s="16"/>
      <c r="J84" s="15"/>
      <c r="K84" s="16"/>
      <c r="L84" s="16"/>
      <c r="M84" s="16"/>
      <c r="N84" s="16"/>
      <c r="O84" s="16"/>
      <c r="P84" s="16"/>
      <c r="Q84" s="16"/>
    </row>
    <row r="85" spans="1:17" x14ac:dyDescent="0.25">
      <c r="A85" s="18">
        <v>75</v>
      </c>
      <c r="B85" s="14"/>
      <c r="C85" s="15"/>
      <c r="D85" s="15"/>
      <c r="E85" s="17"/>
      <c r="F85" s="15"/>
      <c r="G85" s="15"/>
      <c r="H85" s="16"/>
      <c r="I85" s="16"/>
      <c r="J85" s="15"/>
      <c r="K85" s="16"/>
      <c r="L85" s="16"/>
      <c r="M85" s="16"/>
      <c r="N85" s="16"/>
      <c r="O85" s="16"/>
      <c r="P85" s="16"/>
      <c r="Q85" s="16"/>
    </row>
    <row r="86" spans="1:17" x14ac:dyDescent="0.25">
      <c r="A86" s="18">
        <v>76</v>
      </c>
      <c r="B86" s="14"/>
      <c r="C86" s="15"/>
      <c r="D86" s="15"/>
      <c r="E86" s="17"/>
      <c r="F86" s="15"/>
      <c r="G86" s="15"/>
      <c r="H86" s="16"/>
      <c r="I86" s="16"/>
      <c r="J86" s="15"/>
      <c r="K86" s="16"/>
      <c r="L86" s="16"/>
      <c r="M86" s="16"/>
      <c r="N86" s="16"/>
      <c r="O86" s="16"/>
      <c r="P86" s="16"/>
      <c r="Q86" s="16"/>
    </row>
    <row r="87" spans="1:17" x14ac:dyDescent="0.25">
      <c r="A87" s="18">
        <v>77</v>
      </c>
      <c r="B87" s="14"/>
      <c r="C87" s="15"/>
      <c r="D87" s="15"/>
      <c r="E87" s="17"/>
      <c r="F87" s="15"/>
      <c r="G87" s="15"/>
      <c r="H87" s="16"/>
      <c r="I87" s="16"/>
      <c r="J87" s="15"/>
      <c r="K87" s="16"/>
      <c r="L87" s="16"/>
      <c r="M87" s="16"/>
      <c r="N87" s="16"/>
      <c r="O87" s="16"/>
      <c r="P87" s="16"/>
      <c r="Q87" s="16"/>
    </row>
    <row r="88" spans="1:17" x14ac:dyDescent="0.25">
      <c r="A88" s="18">
        <v>78</v>
      </c>
      <c r="B88" s="14"/>
      <c r="C88" s="15"/>
      <c r="D88" s="15"/>
      <c r="E88" s="17"/>
      <c r="F88" s="15"/>
      <c r="G88" s="15"/>
      <c r="H88" s="16"/>
      <c r="I88" s="16"/>
      <c r="J88" s="15"/>
      <c r="K88" s="16"/>
      <c r="L88" s="16"/>
      <c r="M88" s="16"/>
      <c r="N88" s="16"/>
      <c r="O88" s="16"/>
      <c r="P88" s="16"/>
      <c r="Q88" s="16"/>
    </row>
    <row r="89" spans="1:17" x14ac:dyDescent="0.25">
      <c r="A89" s="18">
        <v>79</v>
      </c>
      <c r="B89" s="14"/>
      <c r="C89" s="15"/>
      <c r="D89" s="15"/>
      <c r="E89" s="17"/>
      <c r="F89" s="15"/>
      <c r="G89" s="15"/>
      <c r="H89" s="16"/>
      <c r="I89" s="16"/>
      <c r="J89" s="15"/>
      <c r="K89" s="16"/>
      <c r="L89" s="16"/>
      <c r="M89" s="16"/>
      <c r="N89" s="16"/>
      <c r="O89" s="16"/>
      <c r="P89" s="16"/>
      <c r="Q89" s="16"/>
    </row>
    <row r="90" spans="1:17" x14ac:dyDescent="0.25">
      <c r="A90" s="18">
        <v>80</v>
      </c>
      <c r="B90" s="14"/>
      <c r="C90" s="15"/>
      <c r="D90" s="15"/>
      <c r="E90" s="17"/>
      <c r="F90" s="15"/>
      <c r="G90" s="15"/>
      <c r="H90" s="16"/>
      <c r="I90" s="16"/>
      <c r="J90" s="15"/>
      <c r="K90" s="16"/>
      <c r="L90" s="16"/>
      <c r="M90" s="16"/>
      <c r="N90" s="16"/>
      <c r="O90" s="16"/>
      <c r="P90" s="16"/>
      <c r="Q90" s="16"/>
    </row>
    <row r="91" spans="1:17" x14ac:dyDescent="0.25">
      <c r="A91" s="18">
        <v>81</v>
      </c>
      <c r="B91" s="14"/>
      <c r="C91" s="15"/>
      <c r="D91" s="15"/>
      <c r="E91" s="17"/>
      <c r="F91" s="15"/>
      <c r="G91" s="15"/>
      <c r="H91" s="16"/>
      <c r="I91" s="16"/>
      <c r="J91" s="15"/>
      <c r="K91" s="16"/>
      <c r="L91" s="16"/>
      <c r="M91" s="16"/>
      <c r="N91" s="16"/>
      <c r="O91" s="16"/>
      <c r="P91" s="16"/>
      <c r="Q91" s="16"/>
    </row>
    <row r="92" spans="1:17" x14ac:dyDescent="0.25">
      <c r="A92" s="18">
        <v>82</v>
      </c>
      <c r="B92" s="14"/>
      <c r="C92" s="15"/>
      <c r="D92" s="15"/>
      <c r="E92" s="17"/>
      <c r="F92" s="15"/>
      <c r="G92" s="15"/>
      <c r="H92" s="16"/>
      <c r="I92" s="16"/>
      <c r="J92" s="15"/>
      <c r="K92" s="16"/>
      <c r="L92" s="16"/>
      <c r="M92" s="16"/>
      <c r="N92" s="16"/>
      <c r="O92" s="16"/>
      <c r="P92" s="16"/>
      <c r="Q92" s="16"/>
    </row>
    <row r="93" spans="1:17" x14ac:dyDescent="0.25">
      <c r="A93" s="18">
        <v>83</v>
      </c>
      <c r="B93" s="14"/>
      <c r="C93" s="15"/>
      <c r="D93" s="15"/>
      <c r="E93" s="17"/>
      <c r="F93" s="15"/>
      <c r="G93" s="15"/>
      <c r="H93" s="16"/>
      <c r="I93" s="16"/>
      <c r="J93" s="15"/>
      <c r="K93" s="16"/>
      <c r="L93" s="16"/>
      <c r="M93" s="16"/>
      <c r="N93" s="16"/>
      <c r="O93" s="16"/>
      <c r="P93" s="16"/>
      <c r="Q93" s="16"/>
    </row>
    <row r="94" spans="1:17" x14ac:dyDescent="0.25">
      <c r="A94" s="18">
        <v>84</v>
      </c>
      <c r="B94" s="14"/>
      <c r="C94" s="15"/>
      <c r="D94" s="15"/>
      <c r="E94" s="17"/>
      <c r="F94" s="15"/>
      <c r="G94" s="15"/>
      <c r="H94" s="16"/>
      <c r="I94" s="16"/>
      <c r="J94" s="15"/>
      <c r="K94" s="16"/>
      <c r="L94" s="16"/>
      <c r="M94" s="16"/>
      <c r="N94" s="16"/>
      <c r="O94" s="16"/>
      <c r="P94" s="16"/>
      <c r="Q94" s="16"/>
    </row>
    <row r="95" spans="1:17" x14ac:dyDescent="0.25">
      <c r="A95" s="18">
        <v>85</v>
      </c>
      <c r="B95" s="14"/>
      <c r="C95" s="15"/>
      <c r="D95" s="15"/>
      <c r="E95" s="17"/>
      <c r="F95" s="15"/>
      <c r="G95" s="15"/>
      <c r="H95" s="16"/>
      <c r="I95" s="16"/>
      <c r="J95" s="15"/>
      <c r="K95" s="16"/>
      <c r="L95" s="16"/>
      <c r="M95" s="16"/>
      <c r="N95" s="16"/>
      <c r="O95" s="16"/>
      <c r="P95" s="16"/>
      <c r="Q95" s="16"/>
    </row>
    <row r="96" spans="1:17" x14ac:dyDescent="0.25">
      <c r="A96" s="18">
        <v>86</v>
      </c>
      <c r="B96" s="14"/>
      <c r="C96" s="15"/>
      <c r="D96" s="15"/>
      <c r="E96" s="17"/>
      <c r="F96" s="15"/>
      <c r="G96" s="15"/>
      <c r="H96" s="16"/>
      <c r="I96" s="16"/>
      <c r="J96" s="15"/>
      <c r="K96" s="16"/>
      <c r="L96" s="16"/>
      <c r="M96" s="16"/>
      <c r="N96" s="16"/>
      <c r="O96" s="16"/>
      <c r="P96" s="16"/>
      <c r="Q96" s="16"/>
    </row>
    <row r="97" spans="1:17" x14ac:dyDescent="0.25">
      <c r="A97" s="18">
        <v>87</v>
      </c>
      <c r="B97" s="14"/>
      <c r="C97" s="15"/>
      <c r="D97" s="15"/>
      <c r="E97" s="17"/>
      <c r="F97" s="15"/>
      <c r="G97" s="15"/>
      <c r="H97" s="16"/>
      <c r="I97" s="16"/>
      <c r="J97" s="15"/>
      <c r="K97" s="16"/>
      <c r="L97" s="16"/>
      <c r="M97" s="16"/>
      <c r="N97" s="16"/>
      <c r="O97" s="16"/>
      <c r="P97" s="16"/>
      <c r="Q97" s="16"/>
    </row>
    <row r="98" spans="1:17" x14ac:dyDescent="0.25">
      <c r="A98" s="18">
        <v>88</v>
      </c>
      <c r="B98" s="14"/>
      <c r="C98" s="15"/>
      <c r="D98" s="15"/>
      <c r="E98" s="17"/>
      <c r="F98" s="15"/>
      <c r="G98" s="15"/>
      <c r="H98" s="16"/>
      <c r="I98" s="16"/>
      <c r="J98" s="15"/>
      <c r="K98" s="16"/>
      <c r="L98" s="16"/>
      <c r="M98" s="16"/>
      <c r="N98" s="16"/>
      <c r="O98" s="16"/>
      <c r="P98" s="16"/>
      <c r="Q98" s="16"/>
    </row>
    <row r="99" spans="1:17" x14ac:dyDescent="0.25">
      <c r="A99" s="18">
        <v>89</v>
      </c>
      <c r="B99" s="14"/>
      <c r="C99" s="15"/>
      <c r="D99" s="15"/>
      <c r="E99" s="17"/>
      <c r="F99" s="15"/>
      <c r="G99" s="15"/>
      <c r="H99" s="16"/>
      <c r="I99" s="16"/>
      <c r="J99" s="15"/>
      <c r="K99" s="16"/>
      <c r="L99" s="16"/>
      <c r="M99" s="16"/>
      <c r="N99" s="16"/>
      <c r="O99" s="16"/>
      <c r="P99" s="16"/>
      <c r="Q99" s="16"/>
    </row>
    <row r="100" spans="1:17" x14ac:dyDescent="0.25">
      <c r="A100" s="18">
        <v>90</v>
      </c>
      <c r="B100" s="14"/>
      <c r="C100" s="15"/>
      <c r="D100" s="15"/>
      <c r="E100" s="17"/>
      <c r="F100" s="15"/>
      <c r="G100" s="15"/>
      <c r="H100" s="16"/>
      <c r="I100" s="16"/>
      <c r="J100" s="15"/>
      <c r="K100" s="16"/>
      <c r="L100" s="16"/>
      <c r="M100" s="16"/>
      <c r="N100" s="16"/>
      <c r="O100" s="16"/>
      <c r="P100" s="16"/>
      <c r="Q100" s="16"/>
    </row>
    <row r="101" spans="1:17" x14ac:dyDescent="0.25">
      <c r="A101" s="18">
        <v>91</v>
      </c>
      <c r="B101" s="14"/>
      <c r="C101" s="15"/>
      <c r="D101" s="15"/>
      <c r="E101" s="17"/>
      <c r="F101" s="15"/>
      <c r="G101" s="15"/>
      <c r="H101" s="16"/>
      <c r="I101" s="16"/>
      <c r="J101" s="15"/>
      <c r="K101" s="16"/>
      <c r="L101" s="16"/>
      <c r="M101" s="16"/>
      <c r="N101" s="16"/>
      <c r="O101" s="16"/>
      <c r="P101" s="16"/>
      <c r="Q101" s="16"/>
    </row>
    <row r="102" spans="1:17" x14ac:dyDescent="0.25">
      <c r="A102" s="18">
        <v>92</v>
      </c>
      <c r="B102" s="14"/>
      <c r="C102" s="15"/>
      <c r="D102" s="15"/>
      <c r="E102" s="17"/>
      <c r="F102" s="15"/>
      <c r="G102" s="15"/>
      <c r="H102" s="16"/>
      <c r="I102" s="16"/>
      <c r="J102" s="15"/>
      <c r="K102" s="16"/>
      <c r="L102" s="16"/>
      <c r="M102" s="16"/>
      <c r="N102" s="16"/>
      <c r="O102" s="16"/>
      <c r="P102" s="16"/>
      <c r="Q102" s="16"/>
    </row>
    <row r="103" spans="1:17" x14ac:dyDescent="0.25">
      <c r="A103" s="18">
        <v>93</v>
      </c>
      <c r="B103" s="14"/>
      <c r="C103" s="15"/>
      <c r="D103" s="15"/>
      <c r="E103" s="17"/>
      <c r="F103" s="15"/>
      <c r="G103" s="15"/>
      <c r="H103" s="16"/>
      <c r="I103" s="16"/>
      <c r="J103" s="15"/>
      <c r="K103" s="16"/>
      <c r="L103" s="16"/>
      <c r="M103" s="16"/>
      <c r="N103" s="16"/>
      <c r="O103" s="16"/>
      <c r="P103" s="16"/>
      <c r="Q103" s="16"/>
    </row>
    <row r="104" spans="1:17" x14ac:dyDescent="0.25">
      <c r="A104" s="18">
        <v>94</v>
      </c>
      <c r="B104" s="14"/>
      <c r="C104" s="15"/>
      <c r="D104" s="15"/>
      <c r="E104" s="17"/>
      <c r="F104" s="15"/>
      <c r="G104" s="15"/>
      <c r="H104" s="16"/>
      <c r="I104" s="16"/>
      <c r="J104" s="15"/>
      <c r="K104" s="16"/>
      <c r="L104" s="16"/>
      <c r="M104" s="16"/>
      <c r="N104" s="16"/>
      <c r="O104" s="16"/>
      <c r="P104" s="16"/>
      <c r="Q104" s="16"/>
    </row>
    <row r="105" spans="1:17" x14ac:dyDescent="0.25">
      <c r="A105" s="18">
        <v>95</v>
      </c>
      <c r="B105" s="14"/>
      <c r="C105" s="15"/>
      <c r="D105" s="15"/>
      <c r="E105" s="17"/>
      <c r="F105" s="15"/>
      <c r="G105" s="15"/>
      <c r="H105" s="16"/>
      <c r="I105" s="16"/>
      <c r="J105" s="15"/>
      <c r="K105" s="16"/>
      <c r="L105" s="16"/>
      <c r="M105" s="16"/>
      <c r="N105" s="16"/>
      <c r="O105" s="16"/>
      <c r="P105" s="16"/>
      <c r="Q105" s="16"/>
    </row>
    <row r="106" spans="1:17" x14ac:dyDescent="0.25">
      <c r="A106" s="18">
        <v>96</v>
      </c>
      <c r="B106" s="14"/>
      <c r="C106" s="15"/>
      <c r="D106" s="15"/>
      <c r="E106" s="17"/>
      <c r="F106" s="15"/>
      <c r="G106" s="15"/>
      <c r="H106" s="16"/>
      <c r="I106" s="16"/>
      <c r="J106" s="15"/>
      <c r="K106" s="16"/>
      <c r="L106" s="16"/>
      <c r="M106" s="16"/>
      <c r="N106" s="16"/>
      <c r="O106" s="16"/>
      <c r="P106" s="16"/>
      <c r="Q106" s="16"/>
    </row>
    <row r="107" spans="1:17" x14ac:dyDescent="0.25">
      <c r="A107" s="18">
        <v>97</v>
      </c>
      <c r="B107" s="14"/>
      <c r="C107" s="15"/>
      <c r="D107" s="15"/>
      <c r="E107" s="17"/>
      <c r="F107" s="15"/>
      <c r="G107" s="15"/>
      <c r="H107" s="16"/>
      <c r="I107" s="16"/>
      <c r="J107" s="15"/>
      <c r="K107" s="16"/>
      <c r="L107" s="16"/>
      <c r="M107" s="16"/>
      <c r="N107" s="16"/>
      <c r="O107" s="16"/>
      <c r="P107" s="16"/>
      <c r="Q107" s="16"/>
    </row>
    <row r="108" spans="1:17" x14ac:dyDescent="0.25">
      <c r="A108" s="18">
        <v>98</v>
      </c>
      <c r="B108" s="14"/>
      <c r="C108" s="15"/>
      <c r="D108" s="15"/>
      <c r="E108" s="17"/>
      <c r="F108" s="15"/>
      <c r="G108" s="15"/>
      <c r="H108" s="16"/>
      <c r="I108" s="16"/>
      <c r="J108" s="15"/>
      <c r="K108" s="16"/>
      <c r="L108" s="16"/>
      <c r="M108" s="16"/>
      <c r="N108" s="16"/>
      <c r="O108" s="16"/>
      <c r="P108" s="16"/>
      <c r="Q108" s="16"/>
    </row>
    <row r="109" spans="1:17" x14ac:dyDescent="0.25">
      <c r="A109" s="18">
        <v>99</v>
      </c>
      <c r="B109" s="14"/>
      <c r="C109" s="15"/>
      <c r="D109" s="15"/>
      <c r="E109" s="17"/>
      <c r="F109" s="15"/>
      <c r="G109" s="15"/>
      <c r="H109" s="16"/>
      <c r="I109" s="16"/>
      <c r="J109" s="15"/>
      <c r="K109" s="16"/>
      <c r="L109" s="16"/>
      <c r="M109" s="16"/>
      <c r="N109" s="16"/>
      <c r="O109" s="16"/>
      <c r="P109" s="16"/>
      <c r="Q109" s="16"/>
    </row>
    <row r="110" spans="1:17" x14ac:dyDescent="0.25">
      <c r="A110" s="18">
        <v>100</v>
      </c>
      <c r="B110" s="14"/>
      <c r="C110" s="15"/>
      <c r="D110" s="15"/>
      <c r="E110" s="17"/>
      <c r="F110" s="15"/>
      <c r="G110" s="15"/>
      <c r="H110" s="16"/>
      <c r="I110" s="16"/>
      <c r="J110" s="15"/>
      <c r="K110" s="16"/>
      <c r="L110" s="16"/>
      <c r="M110" s="16"/>
      <c r="N110" s="16"/>
      <c r="O110" s="16"/>
      <c r="P110" s="16"/>
      <c r="Q110" s="16"/>
    </row>
    <row r="111" spans="1:17" x14ac:dyDescent="0.25">
      <c r="A111" s="18">
        <v>101</v>
      </c>
      <c r="B111" s="14"/>
      <c r="C111" s="15"/>
      <c r="D111" s="15"/>
      <c r="E111" s="17"/>
      <c r="F111" s="15"/>
      <c r="G111" s="15"/>
      <c r="H111" s="16"/>
      <c r="I111" s="16"/>
      <c r="J111" s="15"/>
      <c r="K111" s="16"/>
      <c r="L111" s="16"/>
      <c r="M111" s="16"/>
      <c r="N111" s="16"/>
      <c r="O111" s="16"/>
      <c r="P111" s="16"/>
      <c r="Q111" s="16"/>
    </row>
    <row r="112" spans="1:17" x14ac:dyDescent="0.25">
      <c r="A112" s="18">
        <v>102</v>
      </c>
      <c r="B112" s="14"/>
      <c r="C112" s="15"/>
      <c r="D112" s="15"/>
      <c r="E112" s="17"/>
      <c r="F112" s="15"/>
      <c r="G112" s="15"/>
      <c r="H112" s="16"/>
      <c r="I112" s="16"/>
      <c r="J112" s="15"/>
      <c r="K112" s="16"/>
      <c r="L112" s="16"/>
      <c r="M112" s="16"/>
      <c r="N112" s="16"/>
      <c r="O112" s="16"/>
      <c r="P112" s="16"/>
      <c r="Q112" s="16"/>
    </row>
    <row r="113" spans="1:17" x14ac:dyDescent="0.25">
      <c r="A113" s="18">
        <v>103</v>
      </c>
      <c r="B113" s="14"/>
      <c r="C113" s="15"/>
      <c r="D113" s="15"/>
      <c r="E113" s="17"/>
      <c r="F113" s="15"/>
      <c r="G113" s="15"/>
      <c r="H113" s="16"/>
      <c r="I113" s="16"/>
      <c r="J113" s="15"/>
      <c r="K113" s="16"/>
      <c r="L113" s="16"/>
      <c r="M113" s="16"/>
      <c r="N113" s="16"/>
      <c r="O113" s="16"/>
      <c r="P113" s="16"/>
      <c r="Q113" s="16"/>
    </row>
    <row r="114" spans="1:17" x14ac:dyDescent="0.25">
      <c r="A114" s="18">
        <v>104</v>
      </c>
      <c r="B114" s="14"/>
      <c r="C114" s="15"/>
      <c r="D114" s="15"/>
      <c r="E114" s="17"/>
      <c r="F114" s="15"/>
      <c r="G114" s="15"/>
      <c r="H114" s="16"/>
      <c r="I114" s="16"/>
      <c r="J114" s="15"/>
      <c r="K114" s="16"/>
      <c r="L114" s="16"/>
      <c r="M114" s="16"/>
      <c r="N114" s="16"/>
      <c r="O114" s="16"/>
      <c r="P114" s="16"/>
      <c r="Q114" s="16"/>
    </row>
    <row r="115" spans="1:17" x14ac:dyDescent="0.25">
      <c r="A115" s="18">
        <v>105</v>
      </c>
      <c r="B115" s="14"/>
      <c r="C115" s="15"/>
      <c r="D115" s="15"/>
      <c r="E115" s="17"/>
      <c r="F115" s="15"/>
      <c r="G115" s="15"/>
      <c r="H115" s="16"/>
      <c r="I115" s="16"/>
      <c r="J115" s="15"/>
      <c r="K115" s="16"/>
      <c r="L115" s="16"/>
      <c r="M115" s="16"/>
      <c r="N115" s="16"/>
      <c r="O115" s="16"/>
      <c r="P115" s="16"/>
      <c r="Q115" s="16"/>
    </row>
    <row r="116" spans="1:17" x14ac:dyDescent="0.25">
      <c r="A116" s="18">
        <v>106</v>
      </c>
      <c r="B116" s="14"/>
      <c r="C116" s="15"/>
      <c r="D116" s="15"/>
      <c r="E116" s="17"/>
      <c r="F116" s="15"/>
      <c r="G116" s="15"/>
      <c r="H116" s="16"/>
      <c r="I116" s="16"/>
      <c r="J116" s="15"/>
      <c r="K116" s="16"/>
      <c r="L116" s="16"/>
      <c r="M116" s="16"/>
      <c r="N116" s="16"/>
      <c r="O116" s="16"/>
      <c r="P116" s="16"/>
      <c r="Q116" s="16"/>
    </row>
    <row r="117" spans="1:17" x14ac:dyDescent="0.25">
      <c r="A117" s="18">
        <v>107</v>
      </c>
      <c r="B117" s="14"/>
      <c r="C117" s="15"/>
      <c r="D117" s="15"/>
      <c r="E117" s="17"/>
      <c r="F117" s="15"/>
      <c r="G117" s="15"/>
      <c r="H117" s="16"/>
      <c r="I117" s="16"/>
      <c r="J117" s="15"/>
      <c r="K117" s="16"/>
      <c r="L117" s="16"/>
      <c r="M117" s="16"/>
      <c r="N117" s="16"/>
      <c r="O117" s="16"/>
      <c r="P117" s="16"/>
      <c r="Q117" s="16"/>
    </row>
    <row r="118" spans="1:17" x14ac:dyDescent="0.25">
      <c r="A118" s="18">
        <v>108</v>
      </c>
      <c r="B118" s="14"/>
      <c r="C118" s="15"/>
      <c r="D118" s="15"/>
      <c r="E118" s="17"/>
      <c r="F118" s="15"/>
      <c r="G118" s="15"/>
      <c r="H118" s="16"/>
      <c r="I118" s="16"/>
      <c r="J118" s="15"/>
      <c r="K118" s="16"/>
      <c r="L118" s="16"/>
      <c r="M118" s="16"/>
      <c r="N118" s="16"/>
      <c r="O118" s="16"/>
      <c r="P118" s="16"/>
      <c r="Q118" s="16"/>
    </row>
    <row r="119" spans="1:17" x14ac:dyDescent="0.25">
      <c r="A119" s="18">
        <v>109</v>
      </c>
      <c r="B119" s="14"/>
      <c r="C119" s="15"/>
      <c r="D119" s="15"/>
      <c r="E119" s="17"/>
      <c r="F119" s="15"/>
      <c r="G119" s="15"/>
      <c r="H119" s="16"/>
      <c r="I119" s="16"/>
      <c r="J119" s="15"/>
      <c r="K119" s="16"/>
      <c r="L119" s="16"/>
      <c r="M119" s="16"/>
      <c r="N119" s="16"/>
      <c r="O119" s="16"/>
      <c r="P119" s="16"/>
      <c r="Q119" s="16"/>
    </row>
    <row r="120" spans="1:17" x14ac:dyDescent="0.25">
      <c r="A120" s="18">
        <v>110</v>
      </c>
      <c r="B120" s="14"/>
      <c r="C120" s="15"/>
      <c r="D120" s="15"/>
      <c r="E120" s="17"/>
      <c r="F120" s="15"/>
      <c r="G120" s="15"/>
      <c r="H120" s="16"/>
      <c r="I120" s="16"/>
      <c r="J120" s="15"/>
      <c r="K120" s="16"/>
      <c r="L120" s="16"/>
      <c r="M120" s="16"/>
      <c r="N120" s="16"/>
      <c r="O120" s="16"/>
      <c r="P120" s="16"/>
      <c r="Q120" s="16"/>
    </row>
    <row r="121" spans="1:17" x14ac:dyDescent="0.25">
      <c r="A121" s="18">
        <v>111</v>
      </c>
      <c r="B121" s="14"/>
      <c r="C121" s="15"/>
      <c r="D121" s="15"/>
      <c r="E121" s="17"/>
      <c r="F121" s="15"/>
      <c r="G121" s="15"/>
      <c r="H121" s="16"/>
      <c r="I121" s="16"/>
      <c r="J121" s="15"/>
      <c r="K121" s="16"/>
      <c r="L121" s="16"/>
      <c r="M121" s="16"/>
      <c r="N121" s="16"/>
      <c r="O121" s="16"/>
      <c r="P121" s="16"/>
      <c r="Q121" s="16"/>
    </row>
    <row r="122" spans="1:17" x14ac:dyDescent="0.25">
      <c r="A122" s="18">
        <v>112</v>
      </c>
      <c r="B122" s="14"/>
      <c r="C122" s="15"/>
      <c r="D122" s="15"/>
      <c r="E122" s="17"/>
      <c r="F122" s="15"/>
      <c r="G122" s="15"/>
      <c r="H122" s="16"/>
      <c r="I122" s="16"/>
      <c r="J122" s="15"/>
      <c r="K122" s="16"/>
      <c r="L122" s="16"/>
      <c r="M122" s="16"/>
      <c r="N122" s="16"/>
      <c r="O122" s="16"/>
      <c r="P122" s="16"/>
      <c r="Q122" s="16"/>
    </row>
    <row r="123" spans="1:17" x14ac:dyDescent="0.25">
      <c r="A123" s="18">
        <v>113</v>
      </c>
      <c r="B123" s="14"/>
      <c r="C123" s="15"/>
      <c r="D123" s="15"/>
      <c r="E123" s="17"/>
      <c r="F123" s="15"/>
      <c r="G123" s="15"/>
      <c r="H123" s="16"/>
      <c r="I123" s="16"/>
      <c r="J123" s="15"/>
      <c r="K123" s="16"/>
      <c r="L123" s="16"/>
      <c r="M123" s="16"/>
      <c r="N123" s="16"/>
      <c r="O123" s="16"/>
      <c r="P123" s="16"/>
      <c r="Q123" s="16"/>
    </row>
    <row r="124" spans="1:17" x14ac:dyDescent="0.25">
      <c r="A124" s="18">
        <v>114</v>
      </c>
      <c r="B124" s="14"/>
      <c r="C124" s="15"/>
      <c r="D124" s="15"/>
      <c r="E124" s="17"/>
      <c r="F124" s="15"/>
      <c r="G124" s="15"/>
      <c r="H124" s="16"/>
      <c r="I124" s="16"/>
      <c r="J124" s="15"/>
      <c r="K124" s="16"/>
      <c r="L124" s="16"/>
      <c r="M124" s="16"/>
      <c r="N124" s="16"/>
      <c r="O124" s="16"/>
      <c r="P124" s="16"/>
      <c r="Q124" s="16"/>
    </row>
    <row r="125" spans="1:17" x14ac:dyDescent="0.25">
      <c r="A125" s="18">
        <v>115</v>
      </c>
      <c r="B125" s="14"/>
      <c r="C125" s="15"/>
      <c r="D125" s="15"/>
      <c r="E125" s="17"/>
      <c r="F125" s="15"/>
      <c r="G125" s="15"/>
      <c r="H125" s="16"/>
      <c r="I125" s="16"/>
      <c r="J125" s="15"/>
      <c r="K125" s="16"/>
      <c r="L125" s="16"/>
      <c r="M125" s="16"/>
      <c r="N125" s="16"/>
      <c r="O125" s="16"/>
      <c r="P125" s="16"/>
      <c r="Q125" s="16"/>
    </row>
    <row r="126" spans="1:17" x14ac:dyDescent="0.25">
      <c r="A126" s="18">
        <v>116</v>
      </c>
      <c r="B126" s="14"/>
      <c r="C126" s="15"/>
      <c r="D126" s="15"/>
      <c r="E126" s="17"/>
      <c r="F126" s="15"/>
      <c r="G126" s="15"/>
      <c r="H126" s="16"/>
      <c r="I126" s="16"/>
      <c r="J126" s="15"/>
      <c r="K126" s="16"/>
      <c r="L126" s="16"/>
      <c r="M126" s="16"/>
      <c r="N126" s="16"/>
      <c r="O126" s="16"/>
      <c r="P126" s="16"/>
      <c r="Q126" s="16"/>
    </row>
    <row r="127" spans="1:17" x14ac:dyDescent="0.25">
      <c r="A127" s="18">
        <v>117</v>
      </c>
      <c r="B127" s="14"/>
      <c r="C127" s="15"/>
      <c r="D127" s="15"/>
      <c r="E127" s="17"/>
      <c r="F127" s="15"/>
      <c r="G127" s="15"/>
      <c r="H127" s="16"/>
      <c r="I127" s="16"/>
      <c r="J127" s="15"/>
      <c r="K127" s="16"/>
      <c r="L127" s="16"/>
      <c r="M127" s="16"/>
      <c r="N127" s="16"/>
      <c r="O127" s="16"/>
      <c r="P127" s="16"/>
      <c r="Q127" s="16"/>
    </row>
    <row r="128" spans="1:17" x14ac:dyDescent="0.25">
      <c r="A128" s="18">
        <v>118</v>
      </c>
      <c r="B128" s="14"/>
      <c r="C128" s="15"/>
      <c r="D128" s="15"/>
      <c r="E128" s="17"/>
      <c r="F128" s="15"/>
      <c r="G128" s="15"/>
      <c r="H128" s="16"/>
      <c r="I128" s="16"/>
      <c r="J128" s="15"/>
      <c r="K128" s="16"/>
      <c r="L128" s="16"/>
      <c r="M128" s="16"/>
      <c r="N128" s="16"/>
      <c r="O128" s="16"/>
      <c r="P128" s="16"/>
      <c r="Q128" s="16"/>
    </row>
    <row r="129" spans="1:17" x14ac:dyDescent="0.25">
      <c r="A129" s="18">
        <v>119</v>
      </c>
      <c r="B129" s="14"/>
      <c r="C129" s="15"/>
      <c r="D129" s="15"/>
      <c r="E129" s="17"/>
      <c r="F129" s="15"/>
      <c r="G129" s="15"/>
      <c r="H129" s="16"/>
      <c r="I129" s="16"/>
      <c r="J129" s="15"/>
      <c r="K129" s="16"/>
      <c r="L129" s="16"/>
      <c r="M129" s="16"/>
      <c r="N129" s="16"/>
      <c r="O129" s="16"/>
      <c r="P129" s="16"/>
      <c r="Q129" s="16"/>
    </row>
    <row r="130" spans="1:17" x14ac:dyDescent="0.25">
      <c r="A130" s="18">
        <v>120</v>
      </c>
      <c r="B130" s="14"/>
      <c r="C130" s="15"/>
      <c r="D130" s="15"/>
      <c r="E130" s="17"/>
      <c r="F130" s="15"/>
      <c r="G130" s="15"/>
      <c r="H130" s="16"/>
      <c r="I130" s="16"/>
      <c r="J130" s="15"/>
      <c r="K130" s="16"/>
      <c r="L130" s="16"/>
      <c r="M130" s="16"/>
      <c r="N130" s="16"/>
      <c r="O130" s="16"/>
      <c r="P130" s="16"/>
      <c r="Q130" s="16"/>
    </row>
    <row r="131" spans="1:17" x14ac:dyDescent="0.25">
      <c r="A131" s="18">
        <v>121</v>
      </c>
      <c r="B131" s="14"/>
      <c r="C131" s="15"/>
      <c r="D131" s="15"/>
      <c r="E131" s="17"/>
      <c r="F131" s="15"/>
      <c r="G131" s="15"/>
      <c r="H131" s="16"/>
      <c r="I131" s="16"/>
      <c r="J131" s="15"/>
      <c r="K131" s="16"/>
      <c r="L131" s="16"/>
      <c r="M131" s="16"/>
      <c r="N131" s="16"/>
      <c r="O131" s="16"/>
      <c r="P131" s="16"/>
      <c r="Q131" s="16"/>
    </row>
    <row r="132" spans="1:17" x14ac:dyDescent="0.25">
      <c r="A132" s="18">
        <v>122</v>
      </c>
      <c r="B132" s="14"/>
      <c r="C132" s="15"/>
      <c r="D132" s="15"/>
      <c r="E132" s="17"/>
      <c r="F132" s="15"/>
      <c r="G132" s="15"/>
      <c r="H132" s="16"/>
      <c r="I132" s="16"/>
      <c r="J132" s="15"/>
      <c r="K132" s="16"/>
      <c r="L132" s="16"/>
      <c r="M132" s="16"/>
      <c r="N132" s="16"/>
      <c r="O132" s="16"/>
      <c r="P132" s="16"/>
      <c r="Q132" s="16"/>
    </row>
    <row r="133" spans="1:17" x14ac:dyDescent="0.25">
      <c r="A133" s="18">
        <v>123</v>
      </c>
      <c r="B133" s="14"/>
      <c r="C133" s="15"/>
      <c r="D133" s="15"/>
      <c r="E133" s="17"/>
      <c r="F133" s="15"/>
      <c r="G133" s="15"/>
      <c r="H133" s="16"/>
      <c r="I133" s="16"/>
      <c r="J133" s="15"/>
      <c r="K133" s="16"/>
      <c r="L133" s="16"/>
      <c r="M133" s="16"/>
      <c r="N133" s="16"/>
      <c r="O133" s="16"/>
      <c r="P133" s="16"/>
      <c r="Q133" s="16"/>
    </row>
    <row r="134" spans="1:17" x14ac:dyDescent="0.25">
      <c r="A134" s="18">
        <v>124</v>
      </c>
      <c r="B134" s="14"/>
      <c r="C134" s="15"/>
      <c r="D134" s="15"/>
      <c r="E134" s="17"/>
      <c r="F134" s="15"/>
      <c r="G134" s="15"/>
      <c r="H134" s="16"/>
      <c r="I134" s="16"/>
      <c r="J134" s="15"/>
      <c r="K134" s="16"/>
      <c r="L134" s="16"/>
      <c r="M134" s="16"/>
      <c r="N134" s="16"/>
      <c r="O134" s="16"/>
      <c r="P134" s="16"/>
      <c r="Q134" s="16"/>
    </row>
    <row r="135" spans="1:17" x14ac:dyDescent="0.25">
      <c r="A135" s="18">
        <v>125</v>
      </c>
      <c r="B135" s="14"/>
      <c r="C135" s="15"/>
      <c r="D135" s="15"/>
      <c r="E135" s="17"/>
      <c r="F135" s="15"/>
      <c r="G135" s="15"/>
      <c r="H135" s="16"/>
      <c r="I135" s="16"/>
      <c r="J135" s="15"/>
      <c r="K135" s="16"/>
      <c r="L135" s="16"/>
      <c r="M135" s="16"/>
      <c r="N135" s="16"/>
      <c r="O135" s="16"/>
      <c r="P135" s="16"/>
      <c r="Q135" s="16"/>
    </row>
    <row r="136" spans="1:17" x14ac:dyDescent="0.25">
      <c r="A136" s="18">
        <v>126</v>
      </c>
      <c r="B136" s="14"/>
      <c r="C136" s="15"/>
      <c r="D136" s="15"/>
      <c r="E136" s="17"/>
      <c r="F136" s="15"/>
      <c r="G136" s="15"/>
      <c r="H136" s="16"/>
      <c r="I136" s="16"/>
      <c r="J136" s="15"/>
      <c r="K136" s="16"/>
      <c r="L136" s="16"/>
      <c r="M136" s="16"/>
      <c r="N136" s="16"/>
      <c r="O136" s="16"/>
      <c r="P136" s="16"/>
      <c r="Q136" s="16"/>
    </row>
    <row r="137" spans="1:17" x14ac:dyDescent="0.25">
      <c r="A137" s="18">
        <v>127</v>
      </c>
      <c r="B137" s="14"/>
      <c r="C137" s="15"/>
      <c r="D137" s="15"/>
      <c r="E137" s="17"/>
      <c r="F137" s="15"/>
      <c r="G137" s="15"/>
      <c r="H137" s="16"/>
      <c r="I137" s="16"/>
      <c r="J137" s="15"/>
      <c r="K137" s="16"/>
      <c r="L137" s="16"/>
      <c r="M137" s="16"/>
      <c r="N137" s="16"/>
      <c r="O137" s="16"/>
      <c r="P137" s="16"/>
      <c r="Q137" s="16"/>
    </row>
    <row r="138" spans="1:17" x14ac:dyDescent="0.25">
      <c r="A138" s="18">
        <v>128</v>
      </c>
      <c r="B138" s="14"/>
      <c r="C138" s="15"/>
      <c r="D138" s="15"/>
      <c r="E138" s="17"/>
      <c r="F138" s="15"/>
      <c r="G138" s="15"/>
      <c r="H138" s="16"/>
      <c r="I138" s="16"/>
      <c r="J138" s="15"/>
      <c r="K138" s="16"/>
      <c r="L138" s="16"/>
      <c r="M138" s="16"/>
      <c r="N138" s="16"/>
      <c r="O138" s="16"/>
      <c r="P138" s="16"/>
      <c r="Q138" s="16"/>
    </row>
    <row r="139" spans="1:17" x14ac:dyDescent="0.25">
      <c r="A139" s="18">
        <v>129</v>
      </c>
      <c r="B139" s="14"/>
      <c r="C139" s="15"/>
      <c r="D139" s="15"/>
      <c r="E139" s="17"/>
      <c r="F139" s="15"/>
      <c r="G139" s="15"/>
      <c r="H139" s="16"/>
      <c r="I139" s="16"/>
      <c r="J139" s="15"/>
      <c r="K139" s="16"/>
      <c r="L139" s="16"/>
      <c r="M139" s="16"/>
      <c r="N139" s="16"/>
      <c r="O139" s="16"/>
      <c r="P139" s="16"/>
      <c r="Q139" s="16"/>
    </row>
    <row r="140" spans="1:17" x14ac:dyDescent="0.25">
      <c r="A140" s="18">
        <v>130</v>
      </c>
      <c r="B140" s="14"/>
      <c r="C140" s="15"/>
      <c r="D140" s="15"/>
      <c r="E140" s="17"/>
      <c r="F140" s="15"/>
      <c r="G140" s="15"/>
      <c r="H140" s="16"/>
      <c r="I140" s="16"/>
      <c r="J140" s="15"/>
      <c r="K140" s="16"/>
      <c r="L140" s="16"/>
      <c r="M140" s="16"/>
      <c r="N140" s="16"/>
      <c r="O140" s="16"/>
      <c r="P140" s="16"/>
      <c r="Q140" s="16"/>
    </row>
    <row r="141" spans="1:17" x14ac:dyDescent="0.25">
      <c r="A141" s="18">
        <v>131</v>
      </c>
      <c r="B141" s="14"/>
      <c r="C141" s="15"/>
      <c r="D141" s="15"/>
      <c r="E141" s="17"/>
      <c r="F141" s="15"/>
      <c r="G141" s="15"/>
      <c r="H141" s="16"/>
      <c r="I141" s="16"/>
      <c r="J141" s="15"/>
      <c r="K141" s="16"/>
      <c r="L141" s="16"/>
      <c r="M141" s="16"/>
      <c r="N141" s="16"/>
      <c r="O141" s="16"/>
      <c r="P141" s="16"/>
      <c r="Q141" s="16"/>
    </row>
    <row r="142" spans="1:17" x14ac:dyDescent="0.25">
      <c r="A142" s="18">
        <v>132</v>
      </c>
      <c r="B142" s="14"/>
      <c r="C142" s="15"/>
      <c r="D142" s="15"/>
      <c r="E142" s="17"/>
      <c r="F142" s="15"/>
      <c r="G142" s="15"/>
      <c r="H142" s="16"/>
      <c r="I142" s="16"/>
      <c r="J142" s="15"/>
      <c r="K142" s="16"/>
      <c r="L142" s="16"/>
      <c r="M142" s="16"/>
      <c r="N142" s="16"/>
      <c r="O142" s="16"/>
      <c r="P142" s="16"/>
      <c r="Q142" s="16"/>
    </row>
    <row r="143" spans="1:17" x14ac:dyDescent="0.25">
      <c r="A143" s="18">
        <v>133</v>
      </c>
      <c r="B143" s="14"/>
      <c r="C143" s="15"/>
      <c r="D143" s="15"/>
      <c r="E143" s="17"/>
      <c r="F143" s="15"/>
      <c r="G143" s="15"/>
      <c r="H143" s="16"/>
      <c r="I143" s="16"/>
      <c r="J143" s="15"/>
      <c r="K143" s="16"/>
      <c r="L143" s="16"/>
      <c r="M143" s="16"/>
      <c r="N143" s="16"/>
      <c r="O143" s="16"/>
      <c r="P143" s="16"/>
      <c r="Q143" s="16"/>
    </row>
    <row r="144" spans="1:17" x14ac:dyDescent="0.25">
      <c r="A144" s="18">
        <v>134</v>
      </c>
      <c r="B144" s="14"/>
      <c r="C144" s="15"/>
      <c r="D144" s="15"/>
      <c r="E144" s="17"/>
      <c r="F144" s="15"/>
      <c r="G144" s="15"/>
      <c r="H144" s="16"/>
      <c r="I144" s="16"/>
      <c r="J144" s="15"/>
      <c r="K144" s="16"/>
      <c r="L144" s="16"/>
      <c r="M144" s="16"/>
      <c r="N144" s="16"/>
      <c r="O144" s="16"/>
      <c r="P144" s="16"/>
      <c r="Q144" s="16"/>
    </row>
    <row r="145" spans="1:17" x14ac:dyDescent="0.25">
      <c r="A145" s="18">
        <v>135</v>
      </c>
      <c r="B145" s="14"/>
      <c r="C145" s="15"/>
      <c r="D145" s="15"/>
      <c r="E145" s="17"/>
      <c r="F145" s="15"/>
      <c r="G145" s="15"/>
      <c r="H145" s="16"/>
      <c r="I145" s="16"/>
      <c r="J145" s="15"/>
      <c r="K145" s="16"/>
      <c r="L145" s="16"/>
      <c r="M145" s="16"/>
      <c r="N145" s="16"/>
      <c r="O145" s="16"/>
      <c r="P145" s="16"/>
      <c r="Q145" s="16"/>
    </row>
    <row r="146" spans="1:17" x14ac:dyDescent="0.25">
      <c r="A146" s="18">
        <v>136</v>
      </c>
      <c r="B146" s="14"/>
      <c r="C146" s="15"/>
      <c r="D146" s="15"/>
      <c r="E146" s="17"/>
      <c r="F146" s="15"/>
      <c r="G146" s="15"/>
      <c r="H146" s="16"/>
      <c r="I146" s="16"/>
      <c r="J146" s="15"/>
      <c r="K146" s="16"/>
      <c r="L146" s="16"/>
      <c r="M146" s="16"/>
      <c r="N146" s="16"/>
      <c r="O146" s="16"/>
      <c r="P146" s="16"/>
      <c r="Q146" s="16"/>
    </row>
    <row r="147" spans="1:17" x14ac:dyDescent="0.25">
      <c r="A147" s="18">
        <v>137</v>
      </c>
      <c r="B147" s="14"/>
      <c r="C147" s="15"/>
      <c r="D147" s="15"/>
      <c r="E147" s="17"/>
      <c r="F147" s="15"/>
      <c r="G147" s="15"/>
      <c r="H147" s="16"/>
      <c r="I147" s="16"/>
      <c r="J147" s="15"/>
      <c r="K147" s="16"/>
      <c r="L147" s="16"/>
      <c r="M147" s="16"/>
      <c r="N147" s="16"/>
      <c r="O147" s="16"/>
      <c r="P147" s="16"/>
      <c r="Q147" s="16"/>
    </row>
    <row r="148" spans="1:17" x14ac:dyDescent="0.25">
      <c r="A148" s="18">
        <v>138</v>
      </c>
      <c r="B148" s="14"/>
      <c r="C148" s="15"/>
      <c r="D148" s="15"/>
      <c r="E148" s="17"/>
      <c r="F148" s="15"/>
      <c r="G148" s="15"/>
      <c r="H148" s="16"/>
      <c r="I148" s="16"/>
      <c r="J148" s="15"/>
      <c r="K148" s="16"/>
      <c r="L148" s="16"/>
      <c r="M148" s="16"/>
      <c r="N148" s="16"/>
      <c r="O148" s="16"/>
      <c r="P148" s="16"/>
      <c r="Q148" s="16"/>
    </row>
    <row r="149" spans="1:17" x14ac:dyDescent="0.25">
      <c r="A149" s="18">
        <v>139</v>
      </c>
      <c r="B149" s="14"/>
      <c r="C149" s="15"/>
      <c r="D149" s="15"/>
      <c r="E149" s="17"/>
      <c r="F149" s="15"/>
      <c r="G149" s="15"/>
      <c r="H149" s="16"/>
      <c r="I149" s="16"/>
      <c r="J149" s="15"/>
      <c r="K149" s="16"/>
      <c r="L149" s="16"/>
      <c r="M149" s="16"/>
      <c r="N149" s="16"/>
      <c r="O149" s="16"/>
      <c r="P149" s="16"/>
      <c r="Q149" s="16"/>
    </row>
    <row r="150" spans="1:17" x14ac:dyDescent="0.25">
      <c r="A150" s="18">
        <v>140</v>
      </c>
      <c r="B150" s="14"/>
      <c r="C150" s="15"/>
      <c r="D150" s="15"/>
      <c r="E150" s="17"/>
      <c r="F150" s="15"/>
      <c r="G150" s="15"/>
      <c r="H150" s="16"/>
      <c r="I150" s="16"/>
      <c r="J150" s="15"/>
      <c r="K150" s="16"/>
      <c r="L150" s="16"/>
      <c r="M150" s="16"/>
      <c r="N150" s="16"/>
      <c r="O150" s="16"/>
      <c r="P150" s="16"/>
      <c r="Q150" s="16"/>
    </row>
    <row r="151" spans="1:17" x14ac:dyDescent="0.25">
      <c r="A151" s="18">
        <v>141</v>
      </c>
      <c r="B151" s="14"/>
      <c r="C151" s="15"/>
      <c r="D151" s="15"/>
      <c r="E151" s="17"/>
      <c r="F151" s="15"/>
      <c r="G151" s="15"/>
      <c r="H151" s="16"/>
      <c r="I151" s="16"/>
      <c r="J151" s="15"/>
      <c r="K151" s="16"/>
      <c r="L151" s="16"/>
      <c r="M151" s="16"/>
      <c r="N151" s="16"/>
      <c r="O151" s="16"/>
      <c r="P151" s="16"/>
      <c r="Q151" s="16"/>
    </row>
    <row r="152" spans="1:17" x14ac:dyDescent="0.25">
      <c r="A152" s="18">
        <v>142</v>
      </c>
      <c r="B152" s="14"/>
      <c r="C152" s="15"/>
      <c r="D152" s="15"/>
      <c r="E152" s="17"/>
      <c r="F152" s="15"/>
      <c r="G152" s="15"/>
      <c r="H152" s="16"/>
      <c r="I152" s="16"/>
      <c r="J152" s="15"/>
      <c r="K152" s="16"/>
      <c r="L152" s="16"/>
      <c r="M152" s="16"/>
      <c r="N152" s="16"/>
      <c r="O152" s="16"/>
      <c r="P152" s="16"/>
      <c r="Q152" s="16"/>
    </row>
    <row r="153" spans="1:17" x14ac:dyDescent="0.25">
      <c r="A153" s="18">
        <v>143</v>
      </c>
      <c r="B153" s="14"/>
      <c r="C153" s="15"/>
      <c r="D153" s="15"/>
      <c r="E153" s="17"/>
      <c r="F153" s="15"/>
      <c r="G153" s="15"/>
      <c r="H153" s="16"/>
      <c r="I153" s="16"/>
      <c r="J153" s="15"/>
      <c r="K153" s="16"/>
      <c r="L153" s="16"/>
      <c r="M153" s="16"/>
      <c r="N153" s="16"/>
      <c r="O153" s="16"/>
      <c r="P153" s="16"/>
      <c r="Q153" s="16"/>
    </row>
    <row r="154" spans="1:17" x14ac:dyDescent="0.25">
      <c r="A154" s="18">
        <v>144</v>
      </c>
      <c r="B154" s="14"/>
      <c r="C154" s="15"/>
      <c r="D154" s="15"/>
      <c r="E154" s="17"/>
      <c r="F154" s="15"/>
      <c r="G154" s="15"/>
      <c r="H154" s="16"/>
      <c r="I154" s="16"/>
      <c r="J154" s="15"/>
      <c r="K154" s="16"/>
      <c r="L154" s="16"/>
      <c r="M154" s="16"/>
      <c r="N154" s="16"/>
      <c r="O154" s="16"/>
      <c r="P154" s="16"/>
      <c r="Q154" s="16"/>
    </row>
    <row r="155" spans="1:17" x14ac:dyDescent="0.25">
      <c r="A155" s="18">
        <v>145</v>
      </c>
      <c r="B155" s="14"/>
      <c r="C155" s="15"/>
      <c r="D155" s="15"/>
      <c r="E155" s="17"/>
      <c r="F155" s="15"/>
      <c r="G155" s="15"/>
      <c r="H155" s="16"/>
      <c r="I155" s="16"/>
      <c r="J155" s="15"/>
      <c r="K155" s="16"/>
      <c r="L155" s="16"/>
      <c r="M155" s="16"/>
      <c r="N155" s="16"/>
      <c r="O155" s="16"/>
      <c r="P155" s="16"/>
      <c r="Q155" s="16"/>
    </row>
    <row r="156" spans="1:17" x14ac:dyDescent="0.25">
      <c r="A156" s="18">
        <v>146</v>
      </c>
      <c r="B156" s="14"/>
      <c r="C156" s="15"/>
      <c r="D156" s="15"/>
      <c r="E156" s="17"/>
      <c r="F156" s="15"/>
      <c r="G156" s="15"/>
      <c r="H156" s="16"/>
      <c r="I156" s="16"/>
      <c r="J156" s="15"/>
      <c r="K156" s="16"/>
      <c r="L156" s="16"/>
      <c r="M156" s="16"/>
      <c r="N156" s="16"/>
      <c r="O156" s="16"/>
      <c r="P156" s="16"/>
      <c r="Q156" s="16"/>
    </row>
    <row r="157" spans="1:17" x14ac:dyDescent="0.25">
      <c r="A157" s="18">
        <v>147</v>
      </c>
      <c r="B157" s="14"/>
      <c r="C157" s="15"/>
      <c r="D157" s="15"/>
      <c r="E157" s="17"/>
      <c r="F157" s="15"/>
      <c r="G157" s="15"/>
      <c r="H157" s="16"/>
      <c r="I157" s="16"/>
      <c r="J157" s="15"/>
      <c r="K157" s="16"/>
      <c r="L157" s="16"/>
      <c r="M157" s="16"/>
      <c r="N157" s="16"/>
      <c r="O157" s="16"/>
      <c r="P157" s="16"/>
      <c r="Q157" s="16"/>
    </row>
    <row r="158" spans="1:17" x14ac:dyDescent="0.25">
      <c r="A158" s="18">
        <v>148</v>
      </c>
      <c r="B158" s="14"/>
      <c r="C158" s="15"/>
      <c r="D158" s="15"/>
      <c r="E158" s="17"/>
      <c r="F158" s="15"/>
      <c r="G158" s="15"/>
      <c r="H158" s="16"/>
      <c r="I158" s="16"/>
      <c r="J158" s="15"/>
      <c r="K158" s="16"/>
      <c r="L158" s="16"/>
      <c r="M158" s="16"/>
      <c r="N158" s="16"/>
      <c r="O158" s="16"/>
      <c r="P158" s="16"/>
      <c r="Q158" s="16"/>
    </row>
    <row r="159" spans="1:17" x14ac:dyDescent="0.25">
      <c r="A159" s="18">
        <v>149</v>
      </c>
      <c r="B159" s="14"/>
      <c r="C159" s="15"/>
      <c r="D159" s="15"/>
      <c r="E159" s="17"/>
      <c r="F159" s="15"/>
      <c r="G159" s="15"/>
      <c r="H159" s="16"/>
      <c r="I159" s="16"/>
      <c r="J159" s="15"/>
      <c r="K159" s="16"/>
      <c r="L159" s="16"/>
      <c r="M159" s="16"/>
      <c r="N159" s="16"/>
      <c r="O159" s="16"/>
      <c r="P159" s="16"/>
      <c r="Q159" s="16"/>
    </row>
    <row r="160" spans="1:17" x14ac:dyDescent="0.25">
      <c r="A160" s="18">
        <v>150</v>
      </c>
      <c r="B160" s="14"/>
      <c r="C160" s="15"/>
      <c r="D160" s="15"/>
      <c r="E160" s="17"/>
      <c r="F160" s="15"/>
      <c r="G160" s="15"/>
      <c r="H160" s="16"/>
      <c r="I160" s="16"/>
      <c r="J160" s="15"/>
      <c r="K160" s="16"/>
      <c r="L160" s="16"/>
      <c r="M160" s="16"/>
      <c r="N160" s="16"/>
      <c r="O160" s="16"/>
      <c r="P160" s="16"/>
      <c r="Q160" s="16"/>
    </row>
    <row r="161" spans="1:17" x14ac:dyDescent="0.25">
      <c r="A161" s="18">
        <v>151</v>
      </c>
      <c r="B161" s="14"/>
      <c r="C161" s="15"/>
      <c r="D161" s="15"/>
      <c r="E161" s="17"/>
      <c r="F161" s="15"/>
      <c r="G161" s="15"/>
      <c r="H161" s="16"/>
      <c r="I161" s="16"/>
      <c r="J161" s="15"/>
      <c r="K161" s="16"/>
      <c r="L161" s="16"/>
      <c r="M161" s="16"/>
      <c r="N161" s="16"/>
      <c r="O161" s="16"/>
      <c r="P161" s="16"/>
      <c r="Q161" s="16"/>
    </row>
    <row r="162" spans="1:17" x14ac:dyDescent="0.25">
      <c r="A162" s="18">
        <v>152</v>
      </c>
      <c r="B162" s="14"/>
      <c r="C162" s="15"/>
      <c r="D162" s="15"/>
      <c r="E162" s="17"/>
      <c r="F162" s="15"/>
      <c r="G162" s="15"/>
      <c r="H162" s="16"/>
      <c r="I162" s="16"/>
      <c r="J162" s="15"/>
      <c r="K162" s="16"/>
      <c r="L162" s="16"/>
      <c r="M162" s="16"/>
      <c r="N162" s="16"/>
      <c r="O162" s="16"/>
      <c r="P162" s="16"/>
      <c r="Q162" s="16"/>
    </row>
    <row r="163" spans="1:17" x14ac:dyDescent="0.25">
      <c r="A163" s="18">
        <v>153</v>
      </c>
      <c r="B163" s="14"/>
      <c r="C163" s="15"/>
      <c r="D163" s="15"/>
      <c r="E163" s="17"/>
      <c r="F163" s="15"/>
      <c r="G163" s="15"/>
      <c r="H163" s="16"/>
      <c r="I163" s="16"/>
      <c r="J163" s="15"/>
      <c r="K163" s="16"/>
      <c r="L163" s="16"/>
      <c r="M163" s="16"/>
      <c r="N163" s="16"/>
      <c r="O163" s="16"/>
      <c r="P163" s="16"/>
      <c r="Q163" s="16"/>
    </row>
    <row r="164" spans="1:17" x14ac:dyDescent="0.25">
      <c r="A164" s="18">
        <v>154</v>
      </c>
      <c r="B164" s="14"/>
      <c r="C164" s="15"/>
      <c r="D164" s="15"/>
      <c r="E164" s="17"/>
      <c r="F164" s="15"/>
      <c r="G164" s="15"/>
      <c r="H164" s="16"/>
      <c r="I164" s="16"/>
      <c r="J164" s="15"/>
      <c r="K164" s="16"/>
      <c r="L164" s="16"/>
      <c r="M164" s="16"/>
      <c r="N164" s="16"/>
      <c r="O164" s="16"/>
      <c r="P164" s="16"/>
      <c r="Q164" s="16"/>
    </row>
    <row r="165" spans="1:17" x14ac:dyDescent="0.25">
      <c r="A165" s="18">
        <v>155</v>
      </c>
      <c r="B165" s="14"/>
      <c r="C165" s="15"/>
      <c r="D165" s="15"/>
      <c r="E165" s="17"/>
      <c r="F165" s="15"/>
      <c r="G165" s="15"/>
      <c r="H165" s="16"/>
      <c r="I165" s="16"/>
      <c r="J165" s="15"/>
      <c r="K165" s="16"/>
      <c r="L165" s="16"/>
      <c r="M165" s="16"/>
      <c r="N165" s="16"/>
      <c r="O165" s="16"/>
      <c r="P165" s="16"/>
      <c r="Q165" s="16"/>
    </row>
    <row r="166" spans="1:17" x14ac:dyDescent="0.25">
      <c r="A166" s="18">
        <v>156</v>
      </c>
      <c r="B166" s="14"/>
      <c r="C166" s="15"/>
      <c r="D166" s="15"/>
      <c r="E166" s="17"/>
      <c r="F166" s="15"/>
      <c r="G166" s="15"/>
      <c r="H166" s="16"/>
      <c r="I166" s="16"/>
      <c r="J166" s="15"/>
      <c r="K166" s="16"/>
      <c r="L166" s="16"/>
      <c r="M166" s="16"/>
      <c r="N166" s="16"/>
      <c r="O166" s="16"/>
      <c r="P166" s="16"/>
      <c r="Q166" s="16"/>
    </row>
    <row r="167" spans="1:17" x14ac:dyDescent="0.25">
      <c r="A167" s="18">
        <v>157</v>
      </c>
      <c r="B167" s="14"/>
      <c r="C167" s="15"/>
      <c r="D167" s="15"/>
      <c r="E167" s="17"/>
      <c r="F167" s="15"/>
      <c r="G167" s="15"/>
      <c r="H167" s="16"/>
      <c r="I167" s="16"/>
      <c r="J167" s="15"/>
      <c r="K167" s="16"/>
      <c r="L167" s="16"/>
      <c r="M167" s="16"/>
      <c r="N167" s="16"/>
      <c r="O167" s="16"/>
      <c r="P167" s="16"/>
      <c r="Q167" s="16"/>
    </row>
    <row r="168" spans="1:17" x14ac:dyDescent="0.25">
      <c r="A168" s="18">
        <v>158</v>
      </c>
      <c r="B168" s="14"/>
      <c r="C168" s="15"/>
      <c r="D168" s="15"/>
      <c r="E168" s="17"/>
      <c r="F168" s="15"/>
      <c r="G168" s="15"/>
      <c r="H168" s="16"/>
      <c r="I168" s="16"/>
      <c r="J168" s="15"/>
      <c r="K168" s="16"/>
      <c r="L168" s="16"/>
      <c r="M168" s="16"/>
      <c r="N168" s="16"/>
      <c r="O168" s="16"/>
      <c r="P168" s="16"/>
      <c r="Q168" s="16"/>
    </row>
    <row r="169" spans="1:17" x14ac:dyDescent="0.25">
      <c r="A169" s="18">
        <v>159</v>
      </c>
      <c r="B169" s="14"/>
      <c r="C169" s="15"/>
      <c r="D169" s="15"/>
      <c r="E169" s="17"/>
      <c r="F169" s="15"/>
      <c r="G169" s="15"/>
      <c r="H169" s="16"/>
      <c r="I169" s="16"/>
      <c r="J169" s="15"/>
      <c r="K169" s="16"/>
      <c r="L169" s="16"/>
      <c r="M169" s="16"/>
      <c r="N169" s="16"/>
      <c r="O169" s="16"/>
      <c r="P169" s="16"/>
      <c r="Q169" s="16"/>
    </row>
    <row r="170" spans="1:17" x14ac:dyDescent="0.25">
      <c r="A170" s="18">
        <v>160</v>
      </c>
      <c r="B170" s="14"/>
      <c r="C170" s="15"/>
      <c r="D170" s="15"/>
      <c r="E170" s="17"/>
      <c r="F170" s="15"/>
      <c r="G170" s="15"/>
      <c r="H170" s="16"/>
      <c r="I170" s="16"/>
      <c r="J170" s="15"/>
      <c r="K170" s="16"/>
      <c r="L170" s="16"/>
      <c r="M170" s="16"/>
      <c r="N170" s="16"/>
      <c r="O170" s="16"/>
      <c r="P170" s="16"/>
      <c r="Q170" s="16"/>
    </row>
    <row r="171" spans="1:17" x14ac:dyDescent="0.25">
      <c r="A171" s="18">
        <v>161</v>
      </c>
      <c r="B171" s="14"/>
      <c r="C171" s="15"/>
      <c r="D171" s="15"/>
      <c r="E171" s="17"/>
      <c r="F171" s="15"/>
      <c r="G171" s="15"/>
      <c r="H171" s="16"/>
      <c r="I171" s="16"/>
      <c r="J171" s="15"/>
      <c r="K171" s="16"/>
      <c r="L171" s="16"/>
      <c r="M171" s="16"/>
      <c r="N171" s="16"/>
      <c r="O171" s="16"/>
      <c r="P171" s="16"/>
      <c r="Q171" s="16"/>
    </row>
    <row r="172" spans="1:17" x14ac:dyDescent="0.25">
      <c r="A172" s="18">
        <v>162</v>
      </c>
      <c r="B172" s="14"/>
      <c r="C172" s="15"/>
      <c r="D172" s="15"/>
      <c r="E172" s="17"/>
      <c r="F172" s="15"/>
      <c r="G172" s="15"/>
      <c r="H172" s="16"/>
      <c r="I172" s="16"/>
      <c r="J172" s="15"/>
      <c r="K172" s="16"/>
      <c r="L172" s="16"/>
      <c r="M172" s="16"/>
      <c r="N172" s="16"/>
      <c r="O172" s="16"/>
      <c r="P172" s="16"/>
      <c r="Q172" s="16"/>
    </row>
    <row r="173" spans="1:17" x14ac:dyDescent="0.25">
      <c r="A173" s="18">
        <v>163</v>
      </c>
      <c r="B173" s="14"/>
      <c r="C173" s="15"/>
      <c r="D173" s="15"/>
      <c r="E173" s="17"/>
      <c r="F173" s="15"/>
      <c r="G173" s="15"/>
      <c r="H173" s="16"/>
      <c r="I173" s="16"/>
      <c r="J173" s="15"/>
      <c r="K173" s="16"/>
      <c r="L173" s="16"/>
      <c r="M173" s="16"/>
      <c r="N173" s="16"/>
      <c r="O173" s="16"/>
      <c r="P173" s="16"/>
      <c r="Q173" s="16"/>
    </row>
    <row r="174" spans="1:17" x14ac:dyDescent="0.25">
      <c r="A174" s="18">
        <v>164</v>
      </c>
      <c r="B174" s="14"/>
      <c r="C174" s="15"/>
      <c r="D174" s="15"/>
      <c r="E174" s="17"/>
      <c r="F174" s="15"/>
      <c r="G174" s="15"/>
      <c r="H174" s="16"/>
      <c r="I174" s="16"/>
      <c r="J174" s="15"/>
      <c r="K174" s="16"/>
      <c r="L174" s="16"/>
      <c r="M174" s="16"/>
      <c r="N174" s="16"/>
      <c r="O174" s="16"/>
      <c r="P174" s="16"/>
      <c r="Q174" s="16"/>
    </row>
    <row r="175" spans="1:17" x14ac:dyDescent="0.25">
      <c r="A175" s="18">
        <v>165</v>
      </c>
      <c r="B175" s="14"/>
      <c r="C175" s="15"/>
      <c r="D175" s="15"/>
      <c r="E175" s="17"/>
      <c r="F175" s="15"/>
      <c r="G175" s="15"/>
      <c r="H175" s="16"/>
      <c r="I175" s="16"/>
      <c r="J175" s="15"/>
      <c r="K175" s="16"/>
      <c r="L175" s="16"/>
      <c r="M175" s="16"/>
      <c r="N175" s="16"/>
      <c r="O175" s="16"/>
      <c r="P175" s="16"/>
      <c r="Q175" s="16"/>
    </row>
    <row r="176" spans="1:17" x14ac:dyDescent="0.25">
      <c r="A176" s="18">
        <v>166</v>
      </c>
      <c r="B176" s="14"/>
      <c r="C176" s="15"/>
      <c r="D176" s="15"/>
      <c r="E176" s="17"/>
      <c r="F176" s="15"/>
      <c r="G176" s="15"/>
      <c r="H176" s="16"/>
      <c r="I176" s="16"/>
      <c r="J176" s="15"/>
      <c r="K176" s="16"/>
      <c r="L176" s="16"/>
      <c r="M176" s="16"/>
      <c r="N176" s="16"/>
      <c r="O176" s="16"/>
      <c r="P176" s="16"/>
      <c r="Q176" s="16"/>
    </row>
    <row r="177" spans="1:17" x14ac:dyDescent="0.25">
      <c r="A177" s="18">
        <v>167</v>
      </c>
      <c r="B177" s="14"/>
      <c r="C177" s="15"/>
      <c r="D177" s="15"/>
      <c r="E177" s="17"/>
      <c r="F177" s="15"/>
      <c r="G177" s="15"/>
      <c r="H177" s="16"/>
      <c r="I177" s="16"/>
      <c r="J177" s="15"/>
      <c r="K177" s="16"/>
      <c r="L177" s="16"/>
      <c r="M177" s="16"/>
      <c r="N177" s="16"/>
      <c r="O177" s="16"/>
      <c r="P177" s="16"/>
      <c r="Q177" s="16"/>
    </row>
    <row r="178" spans="1:17" x14ac:dyDescent="0.25">
      <c r="A178" s="18">
        <v>168</v>
      </c>
      <c r="B178" s="14"/>
      <c r="C178" s="15"/>
      <c r="D178" s="15"/>
      <c r="E178" s="17"/>
      <c r="F178" s="15"/>
      <c r="G178" s="15"/>
      <c r="H178" s="16"/>
      <c r="I178" s="16"/>
      <c r="J178" s="15"/>
      <c r="K178" s="16"/>
      <c r="L178" s="16"/>
      <c r="M178" s="16"/>
      <c r="N178" s="16"/>
      <c r="O178" s="16"/>
      <c r="P178" s="16"/>
      <c r="Q178" s="16"/>
    </row>
    <row r="179" spans="1:17" x14ac:dyDescent="0.25">
      <c r="A179" s="18">
        <v>169</v>
      </c>
      <c r="B179" s="14"/>
      <c r="C179" s="15"/>
      <c r="D179" s="15"/>
      <c r="E179" s="17"/>
      <c r="F179" s="15"/>
      <c r="G179" s="15"/>
      <c r="H179" s="16"/>
      <c r="I179" s="16"/>
      <c r="J179" s="15"/>
      <c r="K179" s="16"/>
      <c r="L179" s="16"/>
      <c r="M179" s="16"/>
      <c r="N179" s="16"/>
      <c r="O179" s="16"/>
      <c r="P179" s="16"/>
      <c r="Q179" s="16"/>
    </row>
    <row r="180" spans="1:17" x14ac:dyDescent="0.25">
      <c r="A180" s="18">
        <v>170</v>
      </c>
      <c r="B180" s="14"/>
      <c r="C180" s="15"/>
      <c r="D180" s="15"/>
      <c r="E180" s="17"/>
      <c r="F180" s="15"/>
      <c r="G180" s="15"/>
      <c r="H180" s="16"/>
      <c r="I180" s="16"/>
      <c r="J180" s="15"/>
      <c r="K180" s="16"/>
      <c r="L180" s="16"/>
      <c r="M180" s="16"/>
      <c r="N180" s="16"/>
      <c r="O180" s="16"/>
      <c r="P180" s="16"/>
      <c r="Q180" s="16"/>
    </row>
    <row r="181" spans="1:17" x14ac:dyDescent="0.25">
      <c r="A181" s="18">
        <v>171</v>
      </c>
      <c r="B181" s="14"/>
      <c r="C181" s="15"/>
      <c r="D181" s="15"/>
      <c r="E181" s="17"/>
      <c r="F181" s="15"/>
      <c r="G181" s="15"/>
      <c r="H181" s="16"/>
      <c r="I181" s="16"/>
      <c r="J181" s="15"/>
      <c r="K181" s="16"/>
      <c r="L181" s="16"/>
      <c r="M181" s="16"/>
      <c r="N181" s="16"/>
      <c r="O181" s="16"/>
      <c r="P181" s="16"/>
      <c r="Q181" s="16"/>
    </row>
    <row r="182" spans="1:17" x14ac:dyDescent="0.25">
      <c r="A182" s="18">
        <v>172</v>
      </c>
      <c r="B182" s="14"/>
      <c r="C182" s="15"/>
      <c r="D182" s="15"/>
      <c r="E182" s="17"/>
      <c r="F182" s="15"/>
      <c r="G182" s="15"/>
      <c r="H182" s="16"/>
      <c r="I182" s="16"/>
      <c r="J182" s="15"/>
      <c r="K182" s="16"/>
      <c r="L182" s="16"/>
      <c r="M182" s="16"/>
      <c r="N182" s="16"/>
      <c r="O182" s="16"/>
      <c r="P182" s="16"/>
      <c r="Q182" s="16"/>
    </row>
    <row r="183" spans="1:17" x14ac:dyDescent="0.25">
      <c r="A183" s="18">
        <v>173</v>
      </c>
      <c r="B183" s="14"/>
      <c r="C183" s="15"/>
      <c r="D183" s="15"/>
      <c r="E183" s="17"/>
      <c r="F183" s="15"/>
      <c r="G183" s="15"/>
      <c r="H183" s="16"/>
      <c r="I183" s="16"/>
      <c r="J183" s="15"/>
      <c r="K183" s="16"/>
      <c r="L183" s="16"/>
      <c r="M183" s="16"/>
      <c r="N183" s="16"/>
      <c r="O183" s="16"/>
      <c r="P183" s="16"/>
      <c r="Q183" s="16"/>
    </row>
    <row r="184" spans="1:17" x14ac:dyDescent="0.25">
      <c r="A184" s="18">
        <v>174</v>
      </c>
      <c r="B184" s="14"/>
      <c r="C184" s="15"/>
      <c r="D184" s="15"/>
      <c r="E184" s="17"/>
      <c r="F184" s="15"/>
      <c r="G184" s="15"/>
      <c r="H184" s="16"/>
      <c r="I184" s="16"/>
      <c r="J184" s="15"/>
      <c r="K184" s="16"/>
      <c r="L184" s="16"/>
      <c r="M184" s="16"/>
      <c r="N184" s="16"/>
      <c r="O184" s="16"/>
      <c r="P184" s="16"/>
      <c r="Q184" s="16"/>
    </row>
    <row r="185" spans="1:17" x14ac:dyDescent="0.25">
      <c r="A185" s="18">
        <v>175</v>
      </c>
      <c r="B185" s="14"/>
      <c r="C185" s="15"/>
      <c r="D185" s="15"/>
      <c r="E185" s="17"/>
      <c r="F185" s="15"/>
      <c r="G185" s="15"/>
      <c r="H185" s="16"/>
      <c r="I185" s="16"/>
      <c r="J185" s="15"/>
      <c r="K185" s="16"/>
      <c r="L185" s="16"/>
      <c r="M185" s="16"/>
      <c r="N185" s="16"/>
      <c r="O185" s="16"/>
      <c r="P185" s="16"/>
      <c r="Q185" s="16"/>
    </row>
    <row r="186" spans="1:17" x14ac:dyDescent="0.25">
      <c r="A186" s="18">
        <v>176</v>
      </c>
      <c r="B186" s="14"/>
      <c r="C186" s="15"/>
      <c r="D186" s="15"/>
      <c r="E186" s="17"/>
      <c r="F186" s="15"/>
      <c r="G186" s="15"/>
      <c r="H186" s="16"/>
      <c r="I186" s="16"/>
      <c r="J186" s="15"/>
      <c r="K186" s="16"/>
      <c r="L186" s="16"/>
      <c r="M186" s="16"/>
      <c r="N186" s="16"/>
      <c r="O186" s="16"/>
      <c r="P186" s="16"/>
      <c r="Q186" s="16"/>
    </row>
    <row r="187" spans="1:17" x14ac:dyDescent="0.25">
      <c r="A187" s="18">
        <v>177</v>
      </c>
      <c r="B187" s="14"/>
      <c r="C187" s="15"/>
      <c r="D187" s="15"/>
      <c r="E187" s="17"/>
      <c r="F187" s="15"/>
      <c r="G187" s="15"/>
      <c r="H187" s="16"/>
      <c r="I187" s="16"/>
      <c r="J187" s="15"/>
      <c r="K187" s="16"/>
      <c r="L187" s="16"/>
      <c r="M187" s="16"/>
      <c r="N187" s="16"/>
      <c r="O187" s="16"/>
      <c r="P187" s="16"/>
      <c r="Q187" s="16"/>
    </row>
    <row r="188" spans="1:17" x14ac:dyDescent="0.25">
      <c r="A188" s="18">
        <v>178</v>
      </c>
      <c r="B188" s="14"/>
      <c r="C188" s="15"/>
      <c r="D188" s="15"/>
      <c r="E188" s="37"/>
      <c r="F188" s="15"/>
      <c r="G188" s="15"/>
      <c r="H188" s="19"/>
      <c r="I188" s="19"/>
      <c r="J188" s="38"/>
      <c r="K188" s="19"/>
      <c r="L188" s="19"/>
      <c r="M188" s="19"/>
      <c r="N188" s="19"/>
      <c r="O188" s="19"/>
      <c r="P188" s="19"/>
      <c r="Q188" s="19"/>
    </row>
    <row r="189" spans="1:17" x14ac:dyDescent="0.25">
      <c r="A189" s="18">
        <v>179</v>
      </c>
      <c r="B189" s="14"/>
      <c r="C189" s="15"/>
      <c r="D189" s="15"/>
      <c r="E189" s="17"/>
      <c r="F189" s="15"/>
      <c r="G189" s="15"/>
      <c r="H189" s="16"/>
      <c r="I189" s="16"/>
      <c r="J189" s="15"/>
      <c r="K189" s="16"/>
      <c r="L189" s="16"/>
      <c r="M189" s="16"/>
      <c r="N189" s="16"/>
      <c r="O189" s="16"/>
      <c r="P189" s="16"/>
      <c r="Q189" s="16"/>
    </row>
    <row r="190" spans="1:17" x14ac:dyDescent="0.25">
      <c r="A190" s="18">
        <v>180</v>
      </c>
      <c r="B190" s="14"/>
      <c r="C190" s="15"/>
      <c r="D190" s="15"/>
      <c r="E190" s="17"/>
      <c r="F190" s="15"/>
      <c r="G190" s="15"/>
      <c r="H190" s="16"/>
      <c r="I190" s="16"/>
      <c r="J190" s="15"/>
      <c r="K190" s="16"/>
      <c r="L190" s="16"/>
      <c r="M190" s="16"/>
      <c r="N190" s="16"/>
      <c r="O190" s="16"/>
      <c r="P190" s="16"/>
      <c r="Q190" s="16"/>
    </row>
    <row r="191" spans="1:17" x14ac:dyDescent="0.25">
      <c r="A191" s="18">
        <v>181</v>
      </c>
      <c r="B191" s="14"/>
      <c r="C191" s="15"/>
      <c r="D191" s="15"/>
      <c r="E191" s="17"/>
      <c r="F191" s="15"/>
      <c r="G191" s="15"/>
      <c r="H191" s="16"/>
      <c r="I191" s="16"/>
      <c r="J191" s="15"/>
      <c r="K191" s="16"/>
      <c r="L191" s="16"/>
      <c r="M191" s="16"/>
      <c r="N191" s="16"/>
      <c r="O191" s="16"/>
      <c r="P191" s="16"/>
      <c r="Q191" s="16"/>
    </row>
    <row r="192" spans="1:17" x14ac:dyDescent="0.25">
      <c r="A192" s="18">
        <v>182</v>
      </c>
      <c r="B192" s="14"/>
      <c r="C192" s="15"/>
      <c r="D192" s="15"/>
      <c r="E192" s="17"/>
      <c r="F192" s="15"/>
      <c r="G192" s="15"/>
      <c r="H192" s="16"/>
      <c r="I192" s="16"/>
      <c r="J192" s="15"/>
      <c r="K192" s="16"/>
      <c r="L192" s="16"/>
      <c r="M192" s="16"/>
      <c r="N192" s="16"/>
      <c r="O192" s="16"/>
      <c r="P192" s="16"/>
      <c r="Q192" s="16"/>
    </row>
    <row r="193" spans="1:17" x14ac:dyDescent="0.25">
      <c r="A193" s="18">
        <v>183</v>
      </c>
      <c r="B193" s="14"/>
      <c r="C193" s="15"/>
      <c r="D193" s="15"/>
      <c r="E193" s="17"/>
      <c r="F193" s="15"/>
      <c r="G193" s="15"/>
      <c r="H193" s="16"/>
      <c r="I193" s="16"/>
      <c r="J193" s="15"/>
      <c r="K193" s="16"/>
      <c r="L193" s="16"/>
      <c r="M193" s="16"/>
      <c r="N193" s="16"/>
      <c r="O193" s="16"/>
      <c r="P193" s="16"/>
      <c r="Q193" s="16"/>
    </row>
    <row r="194" spans="1:17" x14ac:dyDescent="0.25">
      <c r="A194" s="18">
        <v>184</v>
      </c>
      <c r="B194" s="14"/>
      <c r="C194" s="15"/>
      <c r="D194" s="15"/>
      <c r="E194" s="17"/>
      <c r="F194" s="15"/>
      <c r="G194" s="15"/>
      <c r="H194" s="16"/>
      <c r="I194" s="16"/>
      <c r="J194" s="15"/>
      <c r="K194" s="16"/>
      <c r="L194" s="16"/>
      <c r="M194" s="16"/>
      <c r="N194" s="16"/>
      <c r="O194" s="16"/>
      <c r="P194" s="16"/>
      <c r="Q194" s="16"/>
    </row>
    <row r="195" spans="1:17" x14ac:dyDescent="0.25">
      <c r="A195" s="18">
        <v>185</v>
      </c>
      <c r="B195" s="14"/>
      <c r="C195" s="15"/>
      <c r="D195" s="15"/>
      <c r="E195" s="17"/>
      <c r="F195" s="15"/>
      <c r="G195" s="15"/>
      <c r="H195" s="16"/>
      <c r="I195" s="16"/>
      <c r="J195" s="15"/>
      <c r="K195" s="16"/>
      <c r="L195" s="16"/>
      <c r="M195" s="16"/>
      <c r="N195" s="16"/>
      <c r="O195" s="16"/>
      <c r="P195" s="16"/>
      <c r="Q195" s="16"/>
    </row>
    <row r="196" spans="1:17" x14ac:dyDescent="0.25">
      <c r="A196" s="18">
        <v>186</v>
      </c>
      <c r="B196" s="14"/>
      <c r="C196" s="15"/>
      <c r="D196" s="15"/>
      <c r="E196" s="17"/>
      <c r="F196" s="15"/>
      <c r="G196" s="15"/>
      <c r="H196" s="16"/>
      <c r="I196" s="16"/>
      <c r="J196" s="15"/>
      <c r="K196" s="16"/>
      <c r="L196" s="16"/>
      <c r="M196" s="16"/>
      <c r="N196" s="16"/>
      <c r="O196" s="16"/>
      <c r="P196" s="16"/>
      <c r="Q196" s="16"/>
    </row>
    <row r="197" spans="1:17" x14ac:dyDescent="0.25">
      <c r="A197" s="18">
        <v>187</v>
      </c>
      <c r="B197" s="14"/>
      <c r="C197" s="15"/>
      <c r="D197" s="15"/>
      <c r="E197" s="17"/>
      <c r="F197" s="15"/>
      <c r="G197" s="15"/>
      <c r="H197" s="16"/>
      <c r="I197" s="16"/>
      <c r="J197" s="15"/>
      <c r="K197" s="16"/>
      <c r="L197" s="16"/>
      <c r="M197" s="16"/>
      <c r="N197" s="16"/>
      <c r="O197" s="16"/>
      <c r="P197" s="16"/>
      <c r="Q197" s="16"/>
    </row>
    <row r="198" spans="1:17" x14ac:dyDescent="0.25">
      <c r="A198" s="18">
        <v>188</v>
      </c>
      <c r="B198" s="14"/>
      <c r="C198" s="15"/>
      <c r="D198" s="15"/>
      <c r="E198" s="17"/>
      <c r="F198" s="15"/>
      <c r="G198" s="15"/>
      <c r="H198" s="16"/>
      <c r="I198" s="16"/>
      <c r="J198" s="15"/>
      <c r="K198" s="16"/>
      <c r="L198" s="16"/>
      <c r="M198" s="16"/>
      <c r="N198" s="16"/>
      <c r="O198" s="16"/>
      <c r="P198" s="16"/>
      <c r="Q198" s="16"/>
    </row>
    <row r="199" spans="1:17" x14ac:dyDescent="0.25">
      <c r="A199" s="18">
        <v>189</v>
      </c>
      <c r="B199" s="14"/>
      <c r="C199" s="15"/>
      <c r="D199" s="15"/>
      <c r="E199" s="17"/>
      <c r="F199" s="15"/>
      <c r="G199" s="15"/>
      <c r="H199" s="16"/>
      <c r="I199" s="16"/>
      <c r="J199" s="15"/>
      <c r="K199" s="16"/>
      <c r="L199" s="16"/>
      <c r="M199" s="16"/>
      <c r="N199" s="16"/>
      <c r="O199" s="16"/>
      <c r="P199" s="16"/>
      <c r="Q199" s="16"/>
    </row>
    <row r="200" spans="1:17" x14ac:dyDescent="0.25">
      <c r="A200" s="18">
        <v>190</v>
      </c>
      <c r="B200" s="14"/>
      <c r="C200" s="15"/>
      <c r="D200" s="15"/>
      <c r="E200" s="17"/>
      <c r="F200" s="15"/>
      <c r="G200" s="15"/>
      <c r="H200" s="16"/>
      <c r="I200" s="16"/>
      <c r="J200" s="15"/>
      <c r="K200" s="16"/>
      <c r="L200" s="16"/>
      <c r="M200" s="16"/>
      <c r="N200" s="16"/>
      <c r="O200" s="16"/>
      <c r="P200" s="16"/>
      <c r="Q200" s="16"/>
    </row>
    <row r="201" spans="1:17" x14ac:dyDescent="0.25">
      <c r="A201" s="18">
        <v>191</v>
      </c>
      <c r="B201" s="14"/>
      <c r="C201" s="15"/>
      <c r="D201" s="15"/>
      <c r="E201" s="17"/>
      <c r="F201" s="15"/>
      <c r="G201" s="15"/>
      <c r="H201" s="16"/>
      <c r="I201" s="16"/>
      <c r="J201" s="15"/>
      <c r="K201" s="16"/>
      <c r="L201" s="16"/>
      <c r="M201" s="16"/>
      <c r="N201" s="16"/>
      <c r="O201" s="16"/>
      <c r="P201" s="16"/>
      <c r="Q201" s="16"/>
    </row>
    <row r="202" spans="1:17" x14ac:dyDescent="0.25">
      <c r="A202" s="18">
        <v>192</v>
      </c>
      <c r="B202" s="14"/>
      <c r="C202" s="15"/>
      <c r="D202" s="15"/>
      <c r="E202" s="17"/>
      <c r="F202" s="15"/>
      <c r="G202" s="15"/>
      <c r="H202" s="16"/>
      <c r="I202" s="16"/>
      <c r="J202" s="15"/>
      <c r="K202" s="16"/>
      <c r="L202" s="16"/>
      <c r="M202" s="16"/>
      <c r="N202" s="16"/>
      <c r="O202" s="16"/>
      <c r="P202" s="16"/>
      <c r="Q202" s="16"/>
    </row>
    <row r="203" spans="1:17" x14ac:dyDescent="0.25">
      <c r="A203" s="18">
        <v>193</v>
      </c>
      <c r="B203" s="14"/>
      <c r="C203" s="15"/>
      <c r="D203" s="15"/>
      <c r="E203" s="17"/>
      <c r="F203" s="15"/>
      <c r="G203" s="15"/>
      <c r="H203" s="16"/>
      <c r="I203" s="16"/>
      <c r="J203" s="15"/>
      <c r="K203" s="16"/>
      <c r="L203" s="16"/>
      <c r="M203" s="16"/>
      <c r="N203" s="16"/>
      <c r="O203" s="16"/>
      <c r="P203" s="16"/>
      <c r="Q203" s="16"/>
    </row>
    <row r="204" spans="1:17" x14ac:dyDescent="0.25">
      <c r="A204" s="18">
        <v>194</v>
      </c>
      <c r="B204" s="14"/>
      <c r="C204" s="15"/>
      <c r="D204" s="15"/>
      <c r="E204" s="17"/>
      <c r="F204" s="15"/>
      <c r="G204" s="15"/>
      <c r="H204" s="16"/>
      <c r="I204" s="16"/>
      <c r="J204" s="15"/>
      <c r="K204" s="16"/>
      <c r="L204" s="16"/>
      <c r="M204" s="16"/>
      <c r="N204" s="16"/>
      <c r="O204" s="16"/>
      <c r="P204" s="16"/>
      <c r="Q204" s="16"/>
    </row>
    <row r="205" spans="1:17" x14ac:dyDescent="0.25">
      <c r="A205" s="18">
        <v>195</v>
      </c>
      <c r="B205" s="14"/>
      <c r="C205" s="15"/>
      <c r="D205" s="15"/>
      <c r="E205" s="17"/>
      <c r="F205" s="15"/>
      <c r="G205" s="15"/>
      <c r="H205" s="16"/>
      <c r="I205" s="16"/>
      <c r="J205" s="15"/>
      <c r="K205" s="16"/>
      <c r="L205" s="16"/>
      <c r="M205" s="16"/>
      <c r="N205" s="16"/>
      <c r="O205" s="16"/>
      <c r="P205" s="16"/>
      <c r="Q205" s="16"/>
    </row>
    <row r="206" spans="1:17" x14ac:dyDescent="0.25">
      <c r="A206" s="18">
        <v>196</v>
      </c>
      <c r="B206" s="14"/>
      <c r="C206" s="15"/>
      <c r="D206" s="15"/>
      <c r="E206" s="17"/>
      <c r="F206" s="15"/>
      <c r="G206" s="15"/>
      <c r="H206" s="16"/>
      <c r="I206" s="16"/>
      <c r="J206" s="15"/>
      <c r="K206" s="16"/>
      <c r="L206" s="16"/>
      <c r="M206" s="16"/>
      <c r="N206" s="16"/>
      <c r="O206" s="16"/>
      <c r="P206" s="16"/>
      <c r="Q206" s="16"/>
    </row>
    <row r="207" spans="1:17" x14ac:dyDescent="0.25">
      <c r="A207" s="18">
        <v>197</v>
      </c>
      <c r="B207" s="14"/>
      <c r="C207" s="15"/>
      <c r="D207" s="15"/>
      <c r="E207" s="17"/>
      <c r="F207" s="15"/>
      <c r="G207" s="15"/>
      <c r="H207" s="16"/>
      <c r="I207" s="16"/>
      <c r="J207" s="15"/>
      <c r="K207" s="16"/>
      <c r="L207" s="16"/>
      <c r="M207" s="16"/>
      <c r="N207" s="16"/>
      <c r="O207" s="16"/>
      <c r="P207" s="16"/>
      <c r="Q207" s="16"/>
    </row>
    <row r="208" spans="1:17" x14ac:dyDescent="0.25">
      <c r="A208" s="18">
        <v>198</v>
      </c>
      <c r="B208" s="14"/>
      <c r="C208" s="15"/>
      <c r="D208" s="15"/>
      <c r="E208" s="17"/>
      <c r="F208" s="15"/>
      <c r="G208" s="15"/>
      <c r="H208" s="16"/>
      <c r="I208" s="16"/>
      <c r="J208" s="15"/>
      <c r="K208" s="16"/>
      <c r="L208" s="16"/>
      <c r="M208" s="16"/>
      <c r="N208" s="16"/>
      <c r="O208" s="16"/>
      <c r="P208" s="16"/>
      <c r="Q208" s="16"/>
    </row>
    <row r="209" spans="1:17" x14ac:dyDescent="0.25">
      <c r="A209" s="18">
        <v>199</v>
      </c>
      <c r="B209" s="14"/>
      <c r="C209" s="15"/>
      <c r="D209" s="15"/>
      <c r="E209" s="17"/>
      <c r="F209" s="15"/>
      <c r="G209" s="15"/>
      <c r="H209" s="16"/>
      <c r="I209" s="16"/>
      <c r="J209" s="15"/>
      <c r="K209" s="16"/>
      <c r="L209" s="16"/>
      <c r="M209" s="16"/>
      <c r="N209" s="16"/>
      <c r="O209" s="16"/>
      <c r="P209" s="16"/>
      <c r="Q209" s="16"/>
    </row>
    <row r="210" spans="1:17" x14ac:dyDescent="0.25">
      <c r="A210" s="18">
        <v>200</v>
      </c>
      <c r="B210" s="14"/>
      <c r="C210" s="15"/>
      <c r="D210" s="15"/>
      <c r="E210" s="17"/>
      <c r="F210" s="15"/>
      <c r="G210" s="15"/>
      <c r="H210" s="16"/>
      <c r="I210" s="16"/>
      <c r="J210" s="15"/>
      <c r="K210" s="16"/>
      <c r="L210" s="16"/>
      <c r="M210" s="16"/>
      <c r="N210" s="16"/>
      <c r="O210" s="16"/>
      <c r="P210" s="16"/>
      <c r="Q210" s="16"/>
    </row>
    <row r="211" spans="1:17" x14ac:dyDescent="0.25">
      <c r="A211" s="18">
        <v>201</v>
      </c>
      <c r="B211" s="14"/>
      <c r="C211" s="15"/>
      <c r="D211" s="15"/>
      <c r="E211" s="17"/>
      <c r="F211" s="15"/>
      <c r="G211" s="15"/>
      <c r="H211" s="16"/>
      <c r="I211" s="16"/>
      <c r="J211" s="15"/>
      <c r="K211" s="16"/>
      <c r="L211" s="16"/>
      <c r="M211" s="16"/>
      <c r="N211" s="16"/>
      <c r="O211" s="16"/>
      <c r="P211" s="16"/>
      <c r="Q211" s="16"/>
    </row>
    <row r="212" spans="1:17" x14ac:dyDescent="0.25">
      <c r="A212" s="18">
        <v>202</v>
      </c>
      <c r="B212" s="14"/>
      <c r="C212" s="15"/>
      <c r="D212" s="15"/>
      <c r="E212" s="17"/>
      <c r="F212" s="15"/>
      <c r="G212" s="15"/>
      <c r="H212" s="16"/>
      <c r="I212" s="16"/>
      <c r="J212" s="15"/>
      <c r="K212" s="16"/>
      <c r="L212" s="16"/>
      <c r="M212" s="16"/>
      <c r="N212" s="16"/>
      <c r="O212" s="16"/>
      <c r="P212" s="16"/>
      <c r="Q212" s="16"/>
    </row>
    <row r="213" spans="1:17" x14ac:dyDescent="0.25">
      <c r="A213" s="18">
        <v>203</v>
      </c>
      <c r="B213" s="14"/>
      <c r="C213" s="15"/>
      <c r="D213" s="15"/>
      <c r="E213" s="17"/>
      <c r="F213" s="15"/>
      <c r="G213" s="15"/>
      <c r="H213" s="16"/>
      <c r="I213" s="16"/>
      <c r="J213" s="15"/>
      <c r="K213" s="16"/>
      <c r="L213" s="16"/>
      <c r="M213" s="16"/>
      <c r="N213" s="16"/>
      <c r="O213" s="16"/>
      <c r="P213" s="16"/>
      <c r="Q213" s="16"/>
    </row>
    <row r="214" spans="1:17" x14ac:dyDescent="0.25">
      <c r="A214" s="18">
        <v>204</v>
      </c>
      <c r="B214" s="14"/>
      <c r="C214" s="15"/>
      <c r="D214" s="15"/>
      <c r="E214" s="17"/>
      <c r="F214" s="15"/>
      <c r="G214" s="15"/>
      <c r="H214" s="16"/>
      <c r="I214" s="16"/>
      <c r="J214" s="15"/>
      <c r="K214" s="16"/>
      <c r="L214" s="16"/>
      <c r="M214" s="16"/>
      <c r="N214" s="16"/>
      <c r="O214" s="16"/>
      <c r="P214" s="16"/>
      <c r="Q214" s="16"/>
    </row>
    <row r="215" spans="1:17" x14ac:dyDescent="0.25">
      <c r="A215" s="18">
        <v>205</v>
      </c>
      <c r="B215" s="14"/>
      <c r="C215" s="15"/>
      <c r="D215" s="15"/>
      <c r="E215" s="17"/>
      <c r="F215" s="15"/>
      <c r="G215" s="15"/>
      <c r="H215" s="16"/>
      <c r="I215" s="16"/>
      <c r="J215" s="15"/>
      <c r="K215" s="16"/>
      <c r="L215" s="16"/>
      <c r="M215" s="16"/>
      <c r="N215" s="16"/>
      <c r="O215" s="16"/>
      <c r="P215" s="16"/>
      <c r="Q215" s="16"/>
    </row>
    <row r="216" spans="1:17" x14ac:dyDescent="0.25">
      <c r="A216" s="18">
        <v>206</v>
      </c>
      <c r="B216" s="14"/>
      <c r="C216" s="15"/>
      <c r="D216" s="15"/>
      <c r="E216" s="17"/>
      <c r="F216" s="15"/>
      <c r="G216" s="15"/>
      <c r="H216" s="16"/>
      <c r="I216" s="16"/>
      <c r="J216" s="15"/>
      <c r="K216" s="16"/>
      <c r="L216" s="16"/>
      <c r="M216" s="16"/>
      <c r="N216" s="16"/>
      <c r="O216" s="16"/>
      <c r="P216" s="16"/>
      <c r="Q216" s="16"/>
    </row>
    <row r="217" spans="1:17" x14ac:dyDescent="0.25">
      <c r="A217" s="18">
        <v>207</v>
      </c>
      <c r="B217" s="14"/>
      <c r="C217" s="15"/>
      <c r="D217" s="15"/>
      <c r="E217" s="15"/>
      <c r="F217" s="15"/>
      <c r="G217" s="15"/>
      <c r="H217" s="16"/>
      <c r="I217" s="16"/>
      <c r="J217" s="15"/>
      <c r="K217" s="16"/>
      <c r="L217" s="16"/>
      <c r="M217" s="16"/>
      <c r="N217" s="16"/>
      <c r="O217" s="16"/>
      <c r="P217" s="16"/>
      <c r="Q217" s="16"/>
    </row>
    <row r="218" spans="1:17" x14ac:dyDescent="0.25">
      <c r="A218" s="18">
        <v>208</v>
      </c>
      <c r="B218" s="14"/>
      <c r="C218" s="15"/>
      <c r="D218" s="15"/>
      <c r="E218" s="17"/>
      <c r="F218" s="15"/>
      <c r="G218" s="15"/>
      <c r="H218" s="16"/>
      <c r="I218" s="16"/>
      <c r="J218" s="15"/>
      <c r="K218" s="16"/>
      <c r="L218" s="16"/>
      <c r="M218" s="16"/>
      <c r="N218" s="16"/>
      <c r="O218" s="16"/>
      <c r="P218" s="16"/>
      <c r="Q218" s="16"/>
    </row>
    <row r="219" spans="1:17" x14ac:dyDescent="0.25">
      <c r="A219" s="18">
        <v>209</v>
      </c>
      <c r="B219" s="14"/>
      <c r="C219" s="15"/>
      <c r="D219" s="15"/>
      <c r="E219" s="17"/>
      <c r="F219" s="15"/>
      <c r="G219" s="15"/>
      <c r="H219" s="16"/>
      <c r="I219" s="16"/>
      <c r="J219" s="15"/>
      <c r="K219" s="16"/>
      <c r="L219" s="16"/>
      <c r="M219" s="16"/>
      <c r="N219" s="16"/>
      <c r="O219" s="16"/>
      <c r="P219" s="16"/>
      <c r="Q219" s="16"/>
    </row>
    <row r="220" spans="1:17" x14ac:dyDescent="0.25">
      <c r="A220" s="18">
        <v>210</v>
      </c>
      <c r="B220" s="14"/>
      <c r="C220" s="15"/>
      <c r="D220" s="15"/>
      <c r="E220" s="17"/>
      <c r="F220" s="15"/>
      <c r="G220" s="15"/>
      <c r="H220" s="16"/>
      <c r="I220" s="16"/>
      <c r="J220" s="15"/>
      <c r="K220" s="16"/>
      <c r="L220" s="16"/>
      <c r="M220" s="16"/>
      <c r="N220" s="16"/>
      <c r="O220" s="16"/>
      <c r="P220" s="16"/>
      <c r="Q220" s="16"/>
    </row>
    <row r="221" spans="1:17" x14ac:dyDescent="0.25">
      <c r="A221" s="18">
        <v>211</v>
      </c>
      <c r="B221" s="14"/>
      <c r="C221" s="15"/>
      <c r="D221" s="15"/>
      <c r="E221" s="17"/>
      <c r="F221" s="15"/>
      <c r="G221" s="15"/>
      <c r="H221" s="16"/>
      <c r="I221" s="16"/>
      <c r="J221" s="15"/>
      <c r="K221" s="16"/>
      <c r="L221" s="16"/>
      <c r="M221" s="16"/>
      <c r="N221" s="16"/>
      <c r="O221" s="16"/>
      <c r="P221" s="16"/>
      <c r="Q221" s="16"/>
    </row>
    <row r="222" spans="1:17" x14ac:dyDescent="0.25">
      <c r="A222" s="18">
        <v>212</v>
      </c>
      <c r="B222" s="14"/>
      <c r="C222" s="15"/>
      <c r="D222" s="15"/>
      <c r="E222" s="17"/>
      <c r="F222" s="15"/>
      <c r="G222" s="15"/>
      <c r="H222" s="16"/>
      <c r="I222" s="16"/>
      <c r="J222" s="15"/>
      <c r="K222" s="16"/>
      <c r="L222" s="16"/>
      <c r="M222" s="16"/>
      <c r="N222" s="16"/>
      <c r="O222" s="16"/>
      <c r="P222" s="16"/>
      <c r="Q222" s="16"/>
    </row>
    <row r="223" spans="1:17" x14ac:dyDescent="0.25">
      <c r="A223" s="18">
        <v>213</v>
      </c>
      <c r="B223" s="14"/>
      <c r="C223" s="15"/>
      <c r="D223" s="15"/>
      <c r="E223" s="17"/>
      <c r="F223" s="15"/>
      <c r="G223" s="15"/>
      <c r="H223" s="16"/>
      <c r="I223" s="16"/>
      <c r="J223" s="15"/>
      <c r="K223" s="16"/>
      <c r="L223" s="16"/>
      <c r="M223" s="16"/>
      <c r="N223" s="16"/>
      <c r="O223" s="16"/>
      <c r="P223" s="16"/>
      <c r="Q223" s="16"/>
    </row>
    <row r="224" spans="1:17" x14ac:dyDescent="0.25">
      <c r="A224" s="18">
        <v>214</v>
      </c>
      <c r="B224" s="14"/>
      <c r="C224" s="15"/>
      <c r="D224" s="15"/>
      <c r="E224" s="17"/>
      <c r="F224" s="15"/>
      <c r="G224" s="15"/>
      <c r="H224" s="16"/>
      <c r="I224" s="16"/>
      <c r="J224" s="15"/>
      <c r="K224" s="16"/>
      <c r="L224" s="16"/>
      <c r="M224" s="16"/>
      <c r="N224" s="16"/>
      <c r="O224" s="16"/>
      <c r="P224" s="16"/>
      <c r="Q224" s="16"/>
    </row>
    <row r="225" spans="1:17" x14ac:dyDescent="0.25">
      <c r="A225" s="18">
        <v>215</v>
      </c>
      <c r="B225" s="14"/>
      <c r="C225" s="15"/>
      <c r="D225" s="15"/>
      <c r="E225" s="17"/>
      <c r="F225" s="15"/>
      <c r="G225" s="15"/>
      <c r="H225" s="16"/>
      <c r="I225" s="16"/>
      <c r="J225" s="15"/>
      <c r="K225" s="16"/>
      <c r="L225" s="16"/>
      <c r="M225" s="16"/>
      <c r="N225" s="16"/>
      <c r="O225" s="16"/>
      <c r="P225" s="16"/>
      <c r="Q225" s="16"/>
    </row>
    <row r="226" spans="1:17" x14ac:dyDescent="0.25">
      <c r="A226" s="18">
        <v>216</v>
      </c>
      <c r="B226" s="14"/>
      <c r="C226" s="15"/>
      <c r="D226" s="15"/>
      <c r="E226" s="17"/>
      <c r="F226" s="15"/>
      <c r="G226" s="15"/>
      <c r="H226" s="16"/>
      <c r="I226" s="16"/>
      <c r="J226" s="15"/>
      <c r="K226" s="16"/>
      <c r="L226" s="16"/>
      <c r="M226" s="16"/>
      <c r="N226" s="16"/>
      <c r="O226" s="16"/>
      <c r="P226" s="16"/>
      <c r="Q226" s="16"/>
    </row>
    <row r="227" spans="1:17" x14ac:dyDescent="0.25">
      <c r="A227" s="18">
        <v>217</v>
      </c>
      <c r="B227" s="14"/>
      <c r="C227" s="15"/>
      <c r="D227" s="15"/>
      <c r="E227" s="17"/>
      <c r="F227" s="15"/>
      <c r="G227" s="15"/>
      <c r="H227" s="16"/>
      <c r="I227" s="16"/>
      <c r="J227" s="15"/>
      <c r="K227" s="16"/>
      <c r="L227" s="16"/>
      <c r="M227" s="16"/>
      <c r="N227" s="16"/>
      <c r="O227" s="16"/>
      <c r="P227" s="16"/>
      <c r="Q227" s="16"/>
    </row>
    <row r="228" spans="1:17" x14ac:dyDescent="0.25">
      <c r="A228" s="18">
        <v>218</v>
      </c>
      <c r="B228" s="14"/>
      <c r="C228" s="15"/>
      <c r="D228" s="15"/>
      <c r="E228" s="17"/>
      <c r="F228" s="15"/>
      <c r="G228" s="15"/>
      <c r="H228" s="16"/>
      <c r="I228" s="16"/>
      <c r="J228" s="15"/>
      <c r="K228" s="16"/>
      <c r="L228" s="16"/>
      <c r="M228" s="16"/>
      <c r="N228" s="16"/>
      <c r="O228" s="16"/>
      <c r="P228" s="16"/>
      <c r="Q228" s="16"/>
    </row>
    <row r="229" spans="1:17" x14ac:dyDescent="0.25">
      <c r="A229" s="18">
        <v>219</v>
      </c>
      <c r="B229" s="14"/>
      <c r="C229" s="15"/>
      <c r="D229" s="15"/>
      <c r="E229" s="17"/>
      <c r="F229" s="15"/>
      <c r="G229" s="15"/>
      <c r="H229" s="16"/>
      <c r="I229" s="16"/>
      <c r="J229" s="15"/>
      <c r="K229" s="16"/>
      <c r="L229" s="16"/>
      <c r="M229" s="16"/>
      <c r="N229" s="16"/>
      <c r="O229" s="16"/>
      <c r="P229" s="16"/>
      <c r="Q229" s="16"/>
    </row>
    <row r="230" spans="1:17" x14ac:dyDescent="0.25">
      <c r="A230" s="18">
        <v>220</v>
      </c>
      <c r="B230" s="14"/>
      <c r="C230" s="15"/>
      <c r="D230" s="15"/>
      <c r="E230" s="17"/>
      <c r="F230" s="15"/>
      <c r="G230" s="15"/>
      <c r="H230" s="16"/>
      <c r="I230" s="16"/>
      <c r="J230" s="15"/>
      <c r="K230" s="16"/>
      <c r="L230" s="16"/>
      <c r="M230" s="16"/>
      <c r="N230" s="16"/>
      <c r="O230" s="16"/>
      <c r="P230" s="16"/>
      <c r="Q230" s="16"/>
    </row>
    <row r="231" spans="1:17" x14ac:dyDescent="0.25">
      <c r="A231" s="25"/>
      <c r="B231" s="14"/>
      <c r="C231" s="40"/>
      <c r="D231" s="15"/>
      <c r="E231" s="17"/>
      <c r="F231" s="15"/>
      <c r="G231" s="15"/>
      <c r="H231" s="16"/>
      <c r="I231" s="16"/>
      <c r="J231" s="15"/>
      <c r="K231" s="16"/>
      <c r="L231" s="16"/>
      <c r="M231" s="16"/>
      <c r="N231" s="16"/>
      <c r="O231" s="16"/>
      <c r="P231" s="16"/>
      <c r="Q231" s="16"/>
    </row>
    <row r="232" spans="1:17" x14ac:dyDescent="0.25">
      <c r="A232" s="18">
        <v>221</v>
      </c>
      <c r="B232" s="14"/>
      <c r="C232" s="15"/>
      <c r="D232" s="15"/>
      <c r="E232" s="17"/>
      <c r="F232" s="15"/>
      <c r="G232" s="15"/>
      <c r="H232" s="16"/>
      <c r="I232" s="16"/>
      <c r="J232" s="15"/>
      <c r="K232" s="16"/>
      <c r="L232" s="16"/>
      <c r="M232" s="16"/>
      <c r="N232" s="16"/>
      <c r="O232" s="16"/>
      <c r="P232" s="16"/>
      <c r="Q232" s="16"/>
    </row>
    <row r="233" spans="1:17" x14ac:dyDescent="0.25">
      <c r="A233" s="18">
        <v>222</v>
      </c>
      <c r="B233" s="14"/>
      <c r="C233" s="15"/>
      <c r="D233" s="15"/>
      <c r="E233" s="17"/>
      <c r="F233" s="15"/>
      <c r="G233" s="15"/>
      <c r="H233" s="16"/>
      <c r="I233" s="16"/>
      <c r="J233" s="15"/>
      <c r="K233" s="16"/>
      <c r="L233" s="16"/>
      <c r="M233" s="16"/>
      <c r="N233" s="16"/>
      <c r="O233" s="16"/>
      <c r="P233" s="16"/>
      <c r="Q233" s="16"/>
    </row>
    <row r="234" spans="1:17" x14ac:dyDescent="0.25">
      <c r="A234" s="18">
        <v>223</v>
      </c>
      <c r="B234" s="14"/>
      <c r="C234" s="15"/>
      <c r="D234" s="15"/>
      <c r="E234" s="17"/>
      <c r="F234" s="15"/>
      <c r="G234" s="15"/>
      <c r="H234" s="16"/>
      <c r="I234" s="16"/>
      <c r="J234" s="15"/>
      <c r="K234" s="16"/>
      <c r="L234" s="16"/>
      <c r="M234" s="16"/>
      <c r="N234" s="16"/>
      <c r="O234" s="16"/>
      <c r="P234" s="16"/>
      <c r="Q234" s="16"/>
    </row>
    <row r="235" spans="1:17" x14ac:dyDescent="0.25">
      <c r="A235" s="18">
        <v>224</v>
      </c>
      <c r="B235" s="14"/>
      <c r="C235" s="15"/>
      <c r="D235" s="15"/>
      <c r="E235" s="17"/>
      <c r="F235" s="15"/>
      <c r="G235" s="15"/>
      <c r="H235" s="16"/>
      <c r="I235" s="16"/>
      <c r="J235" s="15"/>
      <c r="K235" s="16"/>
      <c r="L235" s="16"/>
      <c r="M235" s="16"/>
      <c r="N235" s="16"/>
      <c r="O235" s="16"/>
      <c r="P235" s="16"/>
      <c r="Q235" s="16"/>
    </row>
    <row r="236" spans="1:17" x14ac:dyDescent="0.25">
      <c r="A236" s="18">
        <v>225</v>
      </c>
      <c r="B236" s="14"/>
      <c r="C236" s="15"/>
      <c r="D236" s="15"/>
      <c r="E236" s="17"/>
      <c r="F236" s="15"/>
      <c r="G236" s="15"/>
      <c r="H236" s="16"/>
      <c r="I236" s="16"/>
      <c r="J236" s="15"/>
      <c r="K236" s="16"/>
      <c r="L236" s="16"/>
      <c r="M236" s="16"/>
      <c r="N236" s="16"/>
      <c r="O236" s="16"/>
      <c r="P236" s="16"/>
      <c r="Q236" s="16"/>
    </row>
    <row r="237" spans="1:17" x14ac:dyDescent="0.25">
      <c r="A237" s="18">
        <v>226</v>
      </c>
      <c r="B237" s="14"/>
      <c r="C237" s="15"/>
      <c r="D237" s="15"/>
      <c r="E237" s="17"/>
      <c r="F237" s="15"/>
      <c r="G237" s="15"/>
      <c r="H237" s="16"/>
      <c r="I237" s="16"/>
      <c r="J237" s="15"/>
      <c r="K237" s="16"/>
      <c r="L237" s="16"/>
      <c r="M237" s="16"/>
      <c r="N237" s="16"/>
      <c r="O237" s="16"/>
      <c r="P237" s="16"/>
      <c r="Q237" s="16"/>
    </row>
    <row r="238" spans="1:17" x14ac:dyDescent="0.25">
      <c r="A238" s="18">
        <v>227</v>
      </c>
      <c r="B238" s="14"/>
      <c r="C238" s="15"/>
      <c r="D238" s="15"/>
      <c r="E238" s="17"/>
      <c r="F238" s="15"/>
      <c r="G238" s="15"/>
      <c r="H238" s="16"/>
      <c r="I238" s="16"/>
      <c r="J238" s="15"/>
      <c r="K238" s="16"/>
      <c r="L238" s="16"/>
      <c r="M238" s="16"/>
      <c r="N238" s="16"/>
      <c r="O238" s="16"/>
      <c r="P238" s="16"/>
      <c r="Q238" s="16"/>
    </row>
    <row r="239" spans="1:17" x14ac:dyDescent="0.25">
      <c r="A239" s="18">
        <v>228</v>
      </c>
      <c r="B239" s="14"/>
      <c r="C239" s="15"/>
      <c r="D239" s="15"/>
      <c r="E239" s="17"/>
      <c r="F239" s="15"/>
      <c r="G239" s="15"/>
      <c r="H239" s="16"/>
      <c r="I239" s="16"/>
      <c r="J239" s="15"/>
      <c r="K239" s="16"/>
      <c r="L239" s="16"/>
      <c r="M239" s="16"/>
      <c r="N239" s="16"/>
      <c r="O239" s="16"/>
      <c r="P239" s="16"/>
      <c r="Q239" s="16"/>
    </row>
    <row r="240" spans="1:17" x14ac:dyDescent="0.25">
      <c r="A240" s="18">
        <v>229</v>
      </c>
      <c r="B240" s="14"/>
      <c r="C240" s="15"/>
      <c r="D240" s="15"/>
      <c r="E240" s="17"/>
      <c r="F240" s="15"/>
      <c r="G240" s="15"/>
      <c r="H240" s="16"/>
      <c r="I240" s="16"/>
      <c r="J240" s="15"/>
      <c r="K240" s="16"/>
      <c r="L240" s="16"/>
      <c r="M240" s="16"/>
      <c r="N240" s="16"/>
      <c r="O240" s="16"/>
      <c r="P240" s="16"/>
      <c r="Q240" s="16"/>
    </row>
    <row r="241" spans="1:17" x14ac:dyDescent="0.25">
      <c r="A241" s="18">
        <v>230</v>
      </c>
      <c r="B241" s="14"/>
      <c r="C241" s="15"/>
      <c r="D241" s="15"/>
      <c r="E241" s="17"/>
      <c r="F241" s="15"/>
      <c r="G241" s="15"/>
      <c r="H241" s="16"/>
      <c r="I241" s="16"/>
      <c r="J241" s="15"/>
      <c r="K241" s="16"/>
      <c r="L241" s="16"/>
      <c r="M241" s="16"/>
      <c r="N241" s="16"/>
      <c r="O241" s="16"/>
      <c r="P241" s="16"/>
      <c r="Q241" s="16"/>
    </row>
    <row r="242" spans="1:17" x14ac:dyDescent="0.25">
      <c r="A242" s="18">
        <v>231</v>
      </c>
      <c r="B242" s="14"/>
      <c r="C242" s="15"/>
      <c r="D242" s="15"/>
      <c r="E242" s="17"/>
      <c r="F242" s="15"/>
      <c r="G242" s="15"/>
      <c r="H242" s="16"/>
      <c r="I242" s="16"/>
      <c r="J242" s="15"/>
      <c r="K242" s="16"/>
      <c r="L242" s="16"/>
      <c r="M242" s="16"/>
      <c r="N242" s="16"/>
      <c r="O242" s="16"/>
      <c r="P242" s="16"/>
      <c r="Q242" s="16"/>
    </row>
    <row r="243" spans="1:17" x14ac:dyDescent="0.25">
      <c r="A243" s="18">
        <v>232</v>
      </c>
      <c r="B243" s="14"/>
      <c r="C243" s="15"/>
      <c r="D243" s="15"/>
      <c r="E243" s="17"/>
      <c r="F243" s="15"/>
      <c r="G243" s="15"/>
      <c r="H243" s="16"/>
      <c r="I243" s="16"/>
      <c r="J243" s="15"/>
      <c r="K243" s="16"/>
      <c r="L243" s="16"/>
      <c r="M243" s="16"/>
      <c r="N243" s="16"/>
      <c r="O243" s="16"/>
      <c r="P243" s="16"/>
      <c r="Q243" s="16"/>
    </row>
    <row r="244" spans="1:17" x14ac:dyDescent="0.25">
      <c r="A244" s="18">
        <v>233</v>
      </c>
      <c r="B244" s="14"/>
      <c r="C244" s="15"/>
      <c r="D244" s="15"/>
      <c r="E244" s="17"/>
      <c r="F244" s="15"/>
      <c r="G244" s="15"/>
      <c r="H244" s="16"/>
      <c r="I244" s="16"/>
      <c r="J244" s="15"/>
      <c r="K244" s="16"/>
      <c r="L244" s="16"/>
      <c r="M244" s="16"/>
      <c r="N244" s="16"/>
      <c r="O244" s="16"/>
      <c r="P244" s="16"/>
      <c r="Q244" s="16"/>
    </row>
    <row r="245" spans="1:17" x14ac:dyDescent="0.25">
      <c r="A245" s="18">
        <v>234</v>
      </c>
      <c r="B245" s="14"/>
      <c r="C245" s="15"/>
      <c r="D245" s="15"/>
      <c r="E245" s="17"/>
      <c r="F245" s="15"/>
      <c r="G245" s="15"/>
      <c r="H245" s="16"/>
      <c r="I245" s="16"/>
      <c r="J245" s="15"/>
      <c r="K245" s="16"/>
      <c r="L245" s="16"/>
      <c r="M245" s="16"/>
      <c r="N245" s="16"/>
      <c r="O245" s="16"/>
      <c r="P245" s="16"/>
      <c r="Q245" s="16"/>
    </row>
    <row r="246" spans="1:17" x14ac:dyDescent="0.25">
      <c r="A246" s="18">
        <v>235</v>
      </c>
      <c r="B246" s="14"/>
      <c r="C246" s="15"/>
      <c r="D246" s="15"/>
      <c r="E246" s="17"/>
      <c r="F246" s="15"/>
      <c r="G246" s="15"/>
      <c r="H246" s="16"/>
      <c r="I246" s="16"/>
      <c r="J246" s="15"/>
      <c r="K246" s="16"/>
      <c r="L246" s="16"/>
      <c r="M246" s="16"/>
      <c r="N246" s="16"/>
      <c r="O246" s="16"/>
      <c r="P246" s="16"/>
      <c r="Q246" s="16"/>
    </row>
    <row r="247" spans="1:17" x14ac:dyDescent="0.25">
      <c r="A247" s="18">
        <v>236</v>
      </c>
      <c r="B247" s="14"/>
      <c r="C247" s="15"/>
      <c r="D247" s="15"/>
      <c r="E247" s="17"/>
      <c r="F247" s="15"/>
      <c r="G247" s="15"/>
      <c r="H247" s="16"/>
      <c r="I247" s="16"/>
      <c r="J247" s="15"/>
      <c r="K247" s="16"/>
      <c r="L247" s="16"/>
      <c r="M247" s="16"/>
      <c r="N247" s="16"/>
      <c r="O247" s="16"/>
      <c r="P247" s="16"/>
      <c r="Q247" s="16"/>
    </row>
    <row r="248" spans="1:17" x14ac:dyDescent="0.25">
      <c r="A248" s="18">
        <v>237</v>
      </c>
      <c r="B248" s="14"/>
      <c r="C248" s="15"/>
      <c r="D248" s="15"/>
      <c r="E248" s="17"/>
      <c r="F248" s="15"/>
      <c r="G248" s="15"/>
      <c r="H248" s="16"/>
      <c r="I248" s="16"/>
      <c r="J248" s="15"/>
      <c r="K248" s="16"/>
      <c r="L248" s="16"/>
      <c r="M248" s="16"/>
      <c r="N248" s="16"/>
      <c r="O248" s="16"/>
      <c r="P248" s="16"/>
      <c r="Q248" s="16"/>
    </row>
    <row r="249" spans="1:17" x14ac:dyDescent="0.25">
      <c r="A249" s="18">
        <v>238</v>
      </c>
      <c r="B249" s="14"/>
      <c r="C249" s="15"/>
      <c r="D249" s="15"/>
      <c r="E249" s="17"/>
      <c r="F249" s="15"/>
      <c r="G249" s="15"/>
      <c r="H249" s="16"/>
      <c r="I249" s="16"/>
      <c r="J249" s="15"/>
      <c r="K249" s="16"/>
      <c r="L249" s="16"/>
      <c r="M249" s="16"/>
      <c r="N249" s="16"/>
      <c r="O249" s="16"/>
      <c r="P249" s="16"/>
      <c r="Q249" s="16"/>
    </row>
    <row r="250" spans="1:17" x14ac:dyDescent="0.25">
      <c r="A250" s="18">
        <v>239</v>
      </c>
      <c r="B250" s="14"/>
      <c r="C250" s="15"/>
      <c r="D250" s="15"/>
      <c r="E250" s="17"/>
      <c r="F250" s="15"/>
      <c r="G250" s="15"/>
      <c r="H250" s="16"/>
      <c r="I250" s="16"/>
      <c r="J250" s="15"/>
      <c r="K250" s="16"/>
      <c r="L250" s="16"/>
      <c r="M250" s="16"/>
      <c r="N250" s="16"/>
      <c r="O250" s="16"/>
      <c r="P250" s="16"/>
      <c r="Q250" s="16"/>
    </row>
    <row r="251" spans="1:17" x14ac:dyDescent="0.25">
      <c r="A251" s="18">
        <v>240</v>
      </c>
      <c r="B251" s="14"/>
      <c r="C251" s="15"/>
      <c r="D251" s="15"/>
      <c r="E251" s="17"/>
      <c r="F251" s="15"/>
      <c r="G251" s="15"/>
      <c r="H251" s="16"/>
      <c r="I251" s="16"/>
      <c r="J251" s="15"/>
      <c r="K251" s="16"/>
      <c r="L251" s="16"/>
      <c r="M251" s="16"/>
      <c r="N251" s="16"/>
      <c r="O251" s="16"/>
      <c r="P251" s="16"/>
      <c r="Q251" s="16"/>
    </row>
    <row r="252" spans="1:17" x14ac:dyDescent="0.25">
      <c r="A252" s="18">
        <v>241</v>
      </c>
      <c r="B252" s="14"/>
      <c r="C252" s="15"/>
      <c r="D252" s="15"/>
      <c r="E252" s="17"/>
      <c r="F252" s="15"/>
      <c r="G252" s="15"/>
      <c r="H252" s="16"/>
      <c r="I252" s="16"/>
      <c r="J252" s="15"/>
      <c r="K252" s="16"/>
      <c r="L252" s="16"/>
      <c r="M252" s="16"/>
      <c r="N252" s="16"/>
      <c r="O252" s="16"/>
      <c r="P252" s="16"/>
      <c r="Q252" s="16"/>
    </row>
    <row r="253" spans="1:17" x14ac:dyDescent="0.25">
      <c r="A253" s="18">
        <v>242</v>
      </c>
      <c r="B253" s="14"/>
      <c r="C253" s="15"/>
      <c r="D253" s="15"/>
      <c r="E253" s="17"/>
      <c r="F253" s="15"/>
      <c r="G253" s="15"/>
      <c r="H253" s="16"/>
      <c r="I253" s="16"/>
      <c r="J253" s="15"/>
      <c r="K253" s="16"/>
      <c r="L253" s="16"/>
      <c r="M253" s="16"/>
      <c r="N253" s="16"/>
      <c r="O253" s="16"/>
      <c r="P253" s="16"/>
      <c r="Q253" s="16"/>
    </row>
    <row r="254" spans="1:17" x14ac:dyDescent="0.25">
      <c r="A254" s="18">
        <v>243</v>
      </c>
      <c r="B254" s="14"/>
      <c r="C254" s="15"/>
      <c r="D254" s="15"/>
      <c r="E254" s="17"/>
      <c r="F254" s="15"/>
      <c r="G254" s="15"/>
      <c r="H254" s="16"/>
      <c r="I254" s="16"/>
      <c r="J254" s="15"/>
      <c r="K254" s="16"/>
      <c r="L254" s="16"/>
      <c r="M254" s="16"/>
      <c r="N254" s="16"/>
      <c r="O254" s="16"/>
      <c r="P254" s="16"/>
      <c r="Q254" s="16"/>
    </row>
    <row r="255" spans="1:17" x14ac:dyDescent="0.25">
      <c r="A255" s="18">
        <v>244</v>
      </c>
      <c r="B255" s="14"/>
      <c r="C255" s="15"/>
      <c r="D255" s="15"/>
      <c r="E255" s="17"/>
      <c r="F255" s="15"/>
      <c r="G255" s="15"/>
      <c r="H255" s="16"/>
      <c r="I255" s="16"/>
      <c r="J255" s="15"/>
      <c r="K255" s="16"/>
      <c r="L255" s="16"/>
      <c r="M255" s="16"/>
      <c r="N255" s="16"/>
      <c r="O255" s="16"/>
      <c r="P255" s="16"/>
      <c r="Q255" s="16"/>
    </row>
    <row r="256" spans="1:17" x14ac:dyDescent="0.25">
      <c r="A256" s="18">
        <v>245</v>
      </c>
      <c r="B256" s="14"/>
      <c r="C256" s="15"/>
      <c r="D256" s="15"/>
      <c r="E256" s="17"/>
      <c r="F256" s="15"/>
      <c r="G256" s="15"/>
      <c r="H256" s="16"/>
      <c r="I256" s="16"/>
      <c r="J256" s="15"/>
      <c r="K256" s="16"/>
      <c r="L256" s="16"/>
      <c r="M256" s="16"/>
      <c r="N256" s="16"/>
      <c r="O256" s="16"/>
      <c r="P256" s="16"/>
      <c r="Q256" s="16"/>
    </row>
    <row r="257" spans="1:17" x14ac:dyDescent="0.25">
      <c r="A257" s="18">
        <v>246</v>
      </c>
      <c r="B257" s="14"/>
      <c r="C257" s="15"/>
      <c r="D257" s="15"/>
      <c r="E257" s="17"/>
      <c r="F257" s="15"/>
      <c r="G257" s="15"/>
      <c r="H257" s="16"/>
      <c r="I257" s="16"/>
      <c r="J257" s="15"/>
      <c r="K257" s="16"/>
      <c r="L257" s="16"/>
      <c r="M257" s="16"/>
      <c r="N257" s="16"/>
      <c r="O257" s="16"/>
      <c r="P257" s="16"/>
      <c r="Q257" s="16"/>
    </row>
    <row r="258" spans="1:17" x14ac:dyDescent="0.25">
      <c r="A258" s="18">
        <v>247</v>
      </c>
      <c r="B258" s="14"/>
      <c r="C258" s="15"/>
      <c r="D258" s="15"/>
      <c r="E258" s="17"/>
      <c r="F258" s="15"/>
      <c r="G258" s="15"/>
      <c r="H258" s="16"/>
      <c r="I258" s="16"/>
      <c r="J258" s="15"/>
      <c r="K258" s="16"/>
      <c r="L258" s="16"/>
      <c r="M258" s="16"/>
      <c r="N258" s="16"/>
      <c r="O258" s="16"/>
      <c r="P258" s="16"/>
      <c r="Q258" s="16"/>
    </row>
    <row r="259" spans="1:17" x14ac:dyDescent="0.25">
      <c r="A259" s="18">
        <v>248</v>
      </c>
      <c r="B259" s="14"/>
      <c r="C259" s="15"/>
      <c r="D259" s="15"/>
      <c r="E259" s="17"/>
      <c r="F259" s="15"/>
      <c r="G259" s="15"/>
      <c r="H259" s="16"/>
      <c r="I259" s="16"/>
      <c r="J259" s="15"/>
      <c r="K259" s="16"/>
      <c r="L259" s="16"/>
      <c r="M259" s="16"/>
      <c r="N259" s="16"/>
      <c r="O259" s="16"/>
      <c r="P259" s="16"/>
      <c r="Q259" s="16"/>
    </row>
    <row r="260" spans="1:17" x14ac:dyDescent="0.25">
      <c r="A260" s="18">
        <v>249</v>
      </c>
      <c r="B260" s="14"/>
      <c r="C260" s="15"/>
      <c r="D260" s="15"/>
      <c r="E260" s="17"/>
      <c r="F260" s="15"/>
      <c r="G260" s="15"/>
      <c r="H260" s="16"/>
      <c r="I260" s="16"/>
      <c r="J260" s="15"/>
      <c r="K260" s="16"/>
      <c r="L260" s="16"/>
      <c r="M260" s="16"/>
      <c r="N260" s="16"/>
      <c r="O260" s="16"/>
      <c r="P260" s="16"/>
      <c r="Q260" s="16"/>
    </row>
    <row r="261" spans="1:17" x14ac:dyDescent="0.25">
      <c r="A261" s="18">
        <v>250</v>
      </c>
      <c r="B261" s="14"/>
      <c r="C261" s="15"/>
      <c r="D261" s="15"/>
      <c r="E261" s="17"/>
      <c r="F261" s="15"/>
      <c r="G261" s="15"/>
      <c r="H261" s="16"/>
      <c r="I261" s="16"/>
      <c r="J261" s="15"/>
      <c r="K261" s="16"/>
      <c r="L261" s="16"/>
      <c r="M261" s="16"/>
      <c r="N261" s="16"/>
      <c r="O261" s="16"/>
      <c r="P261" s="16"/>
      <c r="Q261" s="16"/>
    </row>
    <row r="262" spans="1:17" x14ac:dyDescent="0.25">
      <c r="A262" s="18">
        <v>251</v>
      </c>
      <c r="B262" s="14"/>
      <c r="C262" s="15"/>
      <c r="D262" s="15"/>
      <c r="E262" s="17"/>
      <c r="F262" s="15"/>
      <c r="G262" s="15"/>
      <c r="H262" s="16"/>
      <c r="I262" s="16"/>
      <c r="J262" s="15"/>
      <c r="K262" s="16"/>
      <c r="L262" s="16"/>
      <c r="M262" s="16"/>
      <c r="N262" s="16"/>
      <c r="O262" s="16"/>
      <c r="P262" s="16"/>
      <c r="Q262" s="16"/>
    </row>
    <row r="263" spans="1:17" x14ac:dyDescent="0.25">
      <c r="A263" s="18">
        <v>252</v>
      </c>
      <c r="B263" s="14"/>
      <c r="C263" s="15"/>
      <c r="D263" s="15"/>
      <c r="E263" s="17"/>
      <c r="F263" s="15"/>
      <c r="G263" s="15"/>
      <c r="H263" s="16"/>
      <c r="I263" s="16"/>
      <c r="J263" s="15"/>
      <c r="K263" s="16"/>
      <c r="L263" s="16"/>
      <c r="M263" s="16"/>
      <c r="N263" s="16"/>
      <c r="O263" s="16"/>
      <c r="P263" s="16"/>
      <c r="Q263" s="16"/>
    </row>
    <row r="264" spans="1:17" x14ac:dyDescent="0.25">
      <c r="A264" s="25"/>
      <c r="B264" s="14"/>
      <c r="C264" s="45"/>
      <c r="D264" s="44"/>
      <c r="E264" s="37"/>
      <c r="F264" s="44"/>
      <c r="G264" s="44"/>
      <c r="H264" s="19"/>
      <c r="I264" s="19"/>
      <c r="J264" s="38"/>
      <c r="K264" s="19"/>
      <c r="L264" s="19"/>
      <c r="M264" s="19"/>
      <c r="N264" s="19"/>
      <c r="O264" s="19"/>
      <c r="P264" s="19"/>
      <c r="Q264" s="19"/>
    </row>
    <row r="265" spans="1:17" x14ac:dyDescent="0.25">
      <c r="A265" s="18">
        <v>253</v>
      </c>
      <c r="B265" s="14"/>
      <c r="C265" s="15"/>
      <c r="D265" s="15"/>
      <c r="E265" s="17"/>
      <c r="F265" s="15"/>
      <c r="G265" s="15"/>
      <c r="H265" s="16"/>
      <c r="I265" s="16"/>
      <c r="J265" s="15"/>
      <c r="K265" s="16"/>
      <c r="L265" s="16"/>
      <c r="M265" s="16"/>
      <c r="N265" s="16"/>
      <c r="O265" s="16"/>
      <c r="P265" s="16"/>
      <c r="Q265" s="16"/>
    </row>
    <row r="266" spans="1:17" x14ac:dyDescent="0.25">
      <c r="A266" s="18">
        <v>254</v>
      </c>
      <c r="B266" s="14"/>
      <c r="C266" s="15"/>
      <c r="D266" s="15"/>
      <c r="E266" s="17"/>
      <c r="F266" s="15"/>
      <c r="G266" s="15"/>
      <c r="H266" s="16"/>
      <c r="I266" s="16"/>
      <c r="J266" s="15"/>
      <c r="K266" s="16"/>
      <c r="L266" s="16"/>
      <c r="M266" s="16"/>
      <c r="N266" s="16"/>
      <c r="O266" s="16"/>
      <c r="P266" s="16"/>
      <c r="Q266" s="16"/>
    </row>
    <row r="267" spans="1:17" x14ac:dyDescent="0.25">
      <c r="A267" s="18">
        <v>255</v>
      </c>
      <c r="B267" s="14"/>
      <c r="C267" s="15"/>
      <c r="D267" s="15"/>
      <c r="E267" s="17"/>
      <c r="F267" s="15"/>
      <c r="G267" s="15"/>
      <c r="H267" s="16"/>
      <c r="I267" s="16"/>
      <c r="J267" s="15"/>
      <c r="K267" s="16"/>
      <c r="L267" s="16"/>
      <c r="M267" s="16"/>
      <c r="N267" s="16"/>
      <c r="O267" s="16"/>
      <c r="P267" s="16"/>
      <c r="Q267" s="16"/>
    </row>
    <row r="268" spans="1:17" x14ac:dyDescent="0.25">
      <c r="A268" s="18">
        <v>256</v>
      </c>
      <c r="B268" s="14"/>
      <c r="C268" s="15"/>
      <c r="D268" s="15"/>
      <c r="E268" s="17"/>
      <c r="F268" s="15"/>
      <c r="G268" s="15"/>
      <c r="H268" s="16"/>
      <c r="I268" s="16"/>
      <c r="J268" s="15"/>
      <c r="K268" s="16"/>
      <c r="L268" s="16"/>
      <c r="M268" s="16"/>
      <c r="N268" s="16"/>
      <c r="O268" s="16"/>
      <c r="P268" s="16"/>
      <c r="Q268" s="16"/>
    </row>
    <row r="269" spans="1:17" x14ac:dyDescent="0.25">
      <c r="A269" s="18">
        <v>257</v>
      </c>
      <c r="B269" s="14"/>
      <c r="C269" s="15"/>
      <c r="D269" s="15"/>
      <c r="E269" s="17"/>
      <c r="F269" s="15"/>
      <c r="G269" s="15"/>
      <c r="H269" s="16"/>
      <c r="I269" s="16"/>
      <c r="J269" s="15"/>
      <c r="K269" s="16"/>
      <c r="L269" s="16"/>
      <c r="M269" s="16"/>
      <c r="N269" s="16"/>
      <c r="O269" s="16"/>
      <c r="P269" s="16"/>
      <c r="Q269" s="16"/>
    </row>
    <row r="270" spans="1:17" x14ac:dyDescent="0.25">
      <c r="A270" s="18">
        <v>258</v>
      </c>
      <c r="B270" s="14"/>
      <c r="C270" s="15"/>
      <c r="D270" s="15"/>
      <c r="E270" s="17"/>
      <c r="F270" s="15"/>
      <c r="G270" s="15"/>
      <c r="H270" s="16"/>
      <c r="I270" s="16"/>
      <c r="J270" s="15"/>
      <c r="K270" s="16"/>
      <c r="L270" s="16"/>
      <c r="M270" s="16"/>
      <c r="N270" s="16"/>
      <c r="O270" s="16"/>
      <c r="P270" s="16"/>
      <c r="Q270" s="16"/>
    </row>
    <row r="271" spans="1:17" x14ac:dyDescent="0.25">
      <c r="A271" s="18">
        <v>259</v>
      </c>
      <c r="B271" s="14"/>
      <c r="C271" s="15"/>
      <c r="D271" s="15"/>
      <c r="E271" s="17"/>
      <c r="F271" s="15"/>
      <c r="G271" s="15"/>
      <c r="H271" s="16"/>
      <c r="I271" s="16"/>
      <c r="J271" s="15"/>
      <c r="K271" s="16"/>
      <c r="L271" s="16"/>
      <c r="M271" s="16"/>
      <c r="N271" s="16"/>
      <c r="O271" s="16"/>
      <c r="P271" s="16"/>
      <c r="Q271" s="16"/>
    </row>
    <row r="272" spans="1:17" x14ac:dyDescent="0.25">
      <c r="A272" s="18">
        <v>260</v>
      </c>
      <c r="B272" s="14"/>
      <c r="C272" s="15"/>
      <c r="D272" s="15"/>
      <c r="E272" s="17"/>
      <c r="F272" s="15"/>
      <c r="G272" s="15"/>
      <c r="H272" s="16"/>
      <c r="I272" s="16"/>
      <c r="J272" s="15"/>
      <c r="K272" s="16"/>
      <c r="L272" s="16"/>
      <c r="M272" s="16"/>
      <c r="N272" s="16"/>
      <c r="O272" s="16"/>
      <c r="P272" s="16"/>
      <c r="Q272" s="16"/>
    </row>
    <row r="273" spans="1:17" x14ac:dyDescent="0.25">
      <c r="A273" s="18">
        <v>261</v>
      </c>
      <c r="B273" s="14"/>
      <c r="C273" s="15"/>
      <c r="D273" s="15"/>
      <c r="E273" s="17"/>
      <c r="F273" s="15"/>
      <c r="G273" s="15"/>
      <c r="H273" s="16"/>
      <c r="I273" s="16"/>
      <c r="J273" s="15"/>
      <c r="K273" s="16"/>
      <c r="L273" s="16"/>
      <c r="M273" s="16"/>
      <c r="N273" s="16"/>
      <c r="O273" s="16"/>
      <c r="P273" s="16"/>
      <c r="Q273" s="16"/>
    </row>
    <row r="274" spans="1:17" x14ac:dyDescent="0.25">
      <c r="A274" s="18">
        <v>262</v>
      </c>
      <c r="B274" s="14"/>
      <c r="C274" s="15"/>
      <c r="D274" s="15"/>
      <c r="E274" s="17"/>
      <c r="F274" s="15"/>
      <c r="G274" s="15"/>
      <c r="H274" s="16"/>
      <c r="I274" s="16"/>
      <c r="J274" s="15"/>
      <c r="K274" s="16"/>
      <c r="L274" s="16"/>
      <c r="M274" s="16"/>
      <c r="N274" s="16"/>
      <c r="O274" s="16"/>
      <c r="P274" s="16"/>
      <c r="Q274" s="16"/>
    </row>
    <row r="275" spans="1:17" x14ac:dyDescent="0.25">
      <c r="A275" s="18">
        <v>263</v>
      </c>
      <c r="B275" s="14"/>
      <c r="C275" s="15"/>
      <c r="D275" s="15"/>
      <c r="E275" s="17"/>
      <c r="F275" s="15"/>
      <c r="G275" s="15"/>
      <c r="H275" s="16"/>
      <c r="I275" s="16"/>
      <c r="J275" s="15"/>
      <c r="K275" s="16"/>
      <c r="L275" s="16"/>
      <c r="M275" s="16"/>
      <c r="N275" s="16"/>
      <c r="O275" s="16"/>
      <c r="P275" s="16"/>
      <c r="Q275" s="16"/>
    </row>
    <row r="276" spans="1:17" x14ac:dyDescent="0.25">
      <c r="A276" s="18">
        <v>264</v>
      </c>
      <c r="B276" s="39"/>
      <c r="C276" s="15"/>
      <c r="D276" s="15"/>
      <c r="E276" s="17"/>
      <c r="F276" s="15"/>
      <c r="G276" s="15"/>
      <c r="H276" s="16"/>
      <c r="I276" s="16"/>
      <c r="J276" s="15"/>
      <c r="K276" s="16"/>
      <c r="L276" s="16"/>
      <c r="M276" s="16"/>
      <c r="N276" s="16"/>
      <c r="O276" s="16"/>
      <c r="P276" s="16"/>
      <c r="Q276" s="16"/>
    </row>
    <row r="277" spans="1:17" x14ac:dyDescent="0.25">
      <c r="A277" s="18">
        <v>265</v>
      </c>
      <c r="B277" s="39"/>
      <c r="C277" s="15"/>
      <c r="D277" s="15"/>
      <c r="E277" s="17"/>
      <c r="F277" s="15"/>
      <c r="G277" s="15"/>
      <c r="H277" s="16"/>
      <c r="I277" s="16"/>
      <c r="J277" s="15"/>
      <c r="K277" s="16"/>
      <c r="L277" s="16"/>
      <c r="M277" s="16"/>
      <c r="N277" s="16"/>
      <c r="O277" s="16"/>
      <c r="P277" s="16"/>
      <c r="Q277" s="16"/>
    </row>
    <row r="278" spans="1:17" x14ac:dyDescent="0.25">
      <c r="A278" s="18">
        <v>266</v>
      </c>
      <c r="B278" s="14"/>
      <c r="C278" s="15"/>
      <c r="D278" s="15"/>
      <c r="E278" s="17"/>
      <c r="F278" s="15"/>
      <c r="G278" s="15"/>
      <c r="H278" s="16"/>
      <c r="I278" s="16"/>
      <c r="J278" s="15"/>
      <c r="K278" s="16"/>
      <c r="L278" s="16"/>
      <c r="M278" s="16"/>
      <c r="N278" s="16"/>
      <c r="O278" s="16"/>
      <c r="P278" s="16"/>
      <c r="Q278" s="16"/>
    </row>
    <row r="279" spans="1:17" x14ac:dyDescent="0.25">
      <c r="A279" s="18">
        <v>267</v>
      </c>
      <c r="B279" s="14"/>
      <c r="C279" s="15"/>
      <c r="D279" s="15"/>
      <c r="E279" s="17"/>
      <c r="F279" s="15"/>
      <c r="G279" s="15"/>
      <c r="H279" s="16"/>
      <c r="I279" s="16"/>
      <c r="J279" s="15"/>
      <c r="K279" s="16"/>
      <c r="L279" s="16"/>
      <c r="M279" s="16"/>
      <c r="N279" s="16"/>
      <c r="O279" s="16"/>
      <c r="P279" s="16"/>
      <c r="Q279" s="16"/>
    </row>
    <row r="280" spans="1:17" x14ac:dyDescent="0.25">
      <c r="A280" s="18">
        <v>268</v>
      </c>
      <c r="B280" s="14"/>
      <c r="C280" s="15"/>
      <c r="D280" s="15"/>
      <c r="E280" s="17"/>
      <c r="F280" s="15"/>
      <c r="G280" s="15"/>
      <c r="H280" s="16"/>
      <c r="I280" s="16"/>
      <c r="J280" s="15"/>
      <c r="K280" s="16"/>
      <c r="L280" s="16"/>
      <c r="M280" s="16"/>
      <c r="N280" s="16"/>
      <c r="O280" s="16"/>
      <c r="P280" s="16"/>
      <c r="Q280" s="16"/>
    </row>
    <row r="281" spans="1:17" x14ac:dyDescent="0.25">
      <c r="A281" s="18">
        <v>269</v>
      </c>
      <c r="B281" s="14"/>
      <c r="C281" s="15"/>
      <c r="D281" s="15"/>
      <c r="E281" s="17"/>
      <c r="F281" s="15"/>
      <c r="G281" s="15"/>
      <c r="H281" s="16"/>
      <c r="I281" s="16"/>
      <c r="J281" s="15"/>
      <c r="K281" s="16"/>
      <c r="L281" s="16"/>
      <c r="M281" s="16"/>
      <c r="N281" s="16"/>
      <c r="O281" s="16"/>
      <c r="P281" s="16"/>
      <c r="Q281" s="16"/>
    </row>
    <row r="282" spans="1:17" x14ac:dyDescent="0.25">
      <c r="A282" s="18">
        <v>270</v>
      </c>
      <c r="B282" s="14"/>
      <c r="C282" s="15"/>
      <c r="D282" s="15"/>
      <c r="E282" s="17"/>
      <c r="F282" s="15"/>
      <c r="G282" s="15"/>
      <c r="H282" s="16"/>
      <c r="I282" s="16"/>
      <c r="J282" s="15"/>
      <c r="K282" s="16"/>
      <c r="L282" s="16"/>
      <c r="M282" s="16"/>
      <c r="N282" s="16"/>
      <c r="O282" s="16"/>
      <c r="P282" s="16"/>
      <c r="Q282" s="16"/>
    </row>
    <row r="283" spans="1:17" x14ac:dyDescent="0.25">
      <c r="A283" s="18">
        <v>271</v>
      </c>
      <c r="B283" s="14"/>
      <c r="C283" s="15"/>
      <c r="D283" s="15"/>
      <c r="E283" s="17"/>
      <c r="F283" s="15"/>
      <c r="G283" s="15"/>
      <c r="H283" s="16"/>
      <c r="I283" s="16"/>
      <c r="J283" s="15"/>
      <c r="K283" s="16"/>
      <c r="L283" s="16"/>
      <c r="M283" s="16"/>
      <c r="N283" s="16"/>
      <c r="O283" s="16"/>
      <c r="P283" s="16"/>
      <c r="Q283" s="16"/>
    </row>
    <row r="284" spans="1:17" x14ac:dyDescent="0.25">
      <c r="A284" s="18">
        <v>272</v>
      </c>
      <c r="B284" s="14"/>
      <c r="C284" s="15"/>
      <c r="D284" s="15"/>
      <c r="E284" s="17"/>
      <c r="F284" s="15"/>
      <c r="G284" s="15"/>
      <c r="H284" s="16"/>
      <c r="I284" s="16"/>
      <c r="J284" s="15"/>
      <c r="K284" s="16"/>
      <c r="L284" s="16"/>
      <c r="M284" s="16"/>
      <c r="N284" s="16"/>
      <c r="O284" s="16"/>
      <c r="P284" s="16"/>
      <c r="Q284" s="16"/>
    </row>
    <row r="1048377" spans="1:10" s="1" customFormat="1" x14ac:dyDescent="0.25">
      <c r="A1048377"/>
      <c r="C1048377" s="10"/>
      <c r="D1048377" s="11"/>
      <c r="E1048377" s="12"/>
      <c r="F1048377"/>
      <c r="G1048377"/>
      <c r="H1048377" s="13"/>
      <c r="J1048377" s="2"/>
    </row>
  </sheetData>
  <mergeCells count="18">
    <mergeCell ref="M7:P7"/>
    <mergeCell ref="A8:Q8"/>
    <mergeCell ref="A9:A10"/>
    <mergeCell ref="B9:B10"/>
    <mergeCell ref="C9:E9"/>
    <mergeCell ref="F9:J9"/>
    <mergeCell ref="K9:M9"/>
    <mergeCell ref="N9:P9"/>
    <mergeCell ref="Q9:Q10"/>
    <mergeCell ref="B1:Q1"/>
    <mergeCell ref="B2:Q2"/>
    <mergeCell ref="D4:E4"/>
    <mergeCell ref="F4:F5"/>
    <mergeCell ref="G4:G5"/>
    <mergeCell ref="J4:J5"/>
    <mergeCell ref="K4:K5"/>
    <mergeCell ref="L4:M4"/>
    <mergeCell ref="O4:P4"/>
  </mergeCells>
  <printOptions horizontalCentered="1" verticalCentered="1"/>
  <pageMargins left="0.23622047244094491" right="0.23622047244094491" top="0.27559055118110237" bottom="0.31496062992125984" header="0.31496062992125984" footer="0.31496062992125984"/>
  <pageSetup scale="70" orientation="landscape" horizontalDpi="0" verticalDpi="0" r:id="rId1"/>
  <headerFooter>
    <oddFooter>&amp;L&amp;"-,Negrita"&amp;12RESPONSABLE MÓDULO DE VACUNACIÓN: &amp;"-,Normal"NAPOLÉON JIMÉNEZ&amp;C&amp;"-,Negrita"&amp;12PERSONAL DE APOYO: &amp;"-,Normal"Eulalio López/Karla I. Chávez/José Nava Chavero&amp;R&amp;"-,Negrita"DOSIS DESP.:&amp;"-,Normal"0 
&amp;"-,Negrita"RECIBOS CANC.:&amp;"-,Normal"1</oddFooter>
  </headerFooter>
  <rowBreaks count="13" manualBreakCount="13">
    <brk id="30" max="16" man="1"/>
    <brk id="50" max="16" man="1"/>
    <brk id="70" max="16" man="1"/>
    <brk id="90" max="16" man="1"/>
    <brk id="110" max="16" man="1"/>
    <brk id="130" max="16" man="1"/>
    <brk id="150" max="16" man="1"/>
    <brk id="170" max="16" man="1"/>
    <brk id="190" max="16" man="1"/>
    <brk id="210" max="16" man="1"/>
    <brk id="230" max="16" man="1"/>
    <brk id="251" max="16" man="1"/>
    <brk id="272" max="16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550FC-C2C4-4650-817C-4CAF7A80D323}">
  <dimension ref="A1:Q1048377"/>
  <sheetViews>
    <sheetView workbookViewId="0"/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22.28515625" customWidth="1"/>
    <col min="4" max="4" width="26.7109375" customWidth="1"/>
    <col min="5" max="5" width="13.28515625" style="3" customWidth="1"/>
    <col min="6" max="6" width="14.85546875" customWidth="1"/>
    <col min="7" max="7" width="14.5703125" customWidth="1"/>
    <col min="8" max="8" width="9.5703125" style="1" bestFit="1" customWidth="1"/>
    <col min="9" max="9" width="5.7109375" style="1" bestFit="1" customWidth="1"/>
    <col min="10" max="10" width="15.42578125" style="2" customWidth="1"/>
    <col min="11" max="11" width="7.7109375" style="1" bestFit="1" customWidth="1"/>
    <col min="12" max="12" width="7.5703125" style="1" bestFit="1" customWidth="1"/>
    <col min="13" max="13" width="6.5703125" style="1" bestFit="1" customWidth="1"/>
    <col min="14" max="14" width="7.7109375" style="1" bestFit="1" customWidth="1"/>
    <col min="15" max="15" width="6.5703125" style="1" bestFit="1" customWidth="1"/>
    <col min="16" max="16" width="6.140625" style="1" customWidth="1"/>
    <col min="17" max="17" width="10.140625" style="1" customWidth="1"/>
  </cols>
  <sheetData>
    <row r="1" spans="1:17" ht="21" x14ac:dyDescent="0.35">
      <c r="B1" s="153" t="s">
        <v>0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</row>
    <row r="2" spans="1:17" ht="18.75" x14ac:dyDescent="0.3">
      <c r="B2" s="139" t="s">
        <v>11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4" spans="1:17" ht="15.75" customHeight="1" x14ac:dyDescent="0.25">
      <c r="A4" s="6" t="s">
        <v>38</v>
      </c>
      <c r="B4" s="7"/>
      <c r="C4" s="8" t="s">
        <v>16</v>
      </c>
      <c r="D4" s="154">
        <v>45204</v>
      </c>
      <c r="E4" s="154"/>
      <c r="F4" s="156" t="s">
        <v>20</v>
      </c>
      <c r="G4" s="155">
        <v>376</v>
      </c>
      <c r="H4" s="31"/>
      <c r="I4" s="31"/>
      <c r="J4" s="148" t="s">
        <v>21</v>
      </c>
      <c r="K4" s="152">
        <f>N4+Q4+Q7</f>
        <v>0</v>
      </c>
      <c r="L4" s="149" t="s">
        <v>22</v>
      </c>
      <c r="M4" s="149"/>
      <c r="N4" s="36">
        <f>SUM(M5:M6)</f>
        <v>0</v>
      </c>
      <c r="O4" s="149" t="s">
        <v>23</v>
      </c>
      <c r="P4" s="149"/>
      <c r="Q4" s="36">
        <f>SUBTOTAL(9,P5:P6)</f>
        <v>0</v>
      </c>
    </row>
    <row r="5" spans="1:17" ht="15.75" customHeight="1" x14ac:dyDescent="0.25">
      <c r="C5" s="20" t="s">
        <v>17</v>
      </c>
      <c r="D5" s="43" t="s">
        <v>70</v>
      </c>
      <c r="F5" s="156"/>
      <c r="G5" s="155"/>
      <c r="H5" s="31"/>
      <c r="I5" s="31"/>
      <c r="J5" s="148"/>
      <c r="K5" s="152"/>
      <c r="L5" s="9" t="s">
        <v>19</v>
      </c>
      <c r="O5" s="9" t="s">
        <v>19</v>
      </c>
    </row>
    <row r="6" spans="1:17" ht="15" customHeight="1" x14ac:dyDescent="0.25">
      <c r="D6" s="43"/>
      <c r="L6" s="9" t="s">
        <v>18</v>
      </c>
      <c r="N6" s="4"/>
      <c r="O6" s="9" t="s">
        <v>18</v>
      </c>
    </row>
    <row r="7" spans="1:17" ht="15" customHeight="1" x14ac:dyDescent="0.25">
      <c r="C7" s="41"/>
      <c r="D7" s="41"/>
      <c r="E7" s="41"/>
      <c r="F7" s="41"/>
      <c r="G7" s="41"/>
      <c r="J7" s="42" t="s">
        <v>46</v>
      </c>
      <c r="K7" s="36"/>
      <c r="M7" s="157" t="s">
        <v>45</v>
      </c>
      <c r="N7" s="157"/>
      <c r="O7" s="157"/>
      <c r="P7" s="157"/>
      <c r="Q7" s="36"/>
    </row>
    <row r="8" spans="1:17" s="5" customFormat="1" ht="18.75" x14ac:dyDescent="0.3">
      <c r="A8" s="158" t="s">
        <v>44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</row>
    <row r="9" spans="1:17" ht="15" customHeight="1" x14ac:dyDescent="0.25">
      <c r="A9" s="159" t="s">
        <v>15</v>
      </c>
      <c r="B9" s="159" t="s">
        <v>5</v>
      </c>
      <c r="C9" s="160" t="s">
        <v>14</v>
      </c>
      <c r="D9" s="160"/>
      <c r="E9" s="160"/>
      <c r="F9" s="163" t="s">
        <v>13</v>
      </c>
      <c r="G9" s="164"/>
      <c r="H9" s="164"/>
      <c r="I9" s="164"/>
      <c r="J9" s="165"/>
      <c r="K9" s="161" t="s">
        <v>8</v>
      </c>
      <c r="L9" s="161"/>
      <c r="M9" s="161"/>
      <c r="N9" s="162" t="s">
        <v>7</v>
      </c>
      <c r="O9" s="162"/>
      <c r="P9" s="162"/>
      <c r="Q9" s="159" t="s">
        <v>4</v>
      </c>
    </row>
    <row r="10" spans="1:17" s="4" customFormat="1" ht="27" x14ac:dyDescent="0.25">
      <c r="A10" s="159"/>
      <c r="B10" s="159"/>
      <c r="C10" s="30" t="s">
        <v>12</v>
      </c>
      <c r="D10" s="30" t="s">
        <v>10</v>
      </c>
      <c r="E10" s="30" t="s">
        <v>1</v>
      </c>
      <c r="F10" s="34" t="s">
        <v>12</v>
      </c>
      <c r="G10" s="34" t="s">
        <v>6</v>
      </c>
      <c r="H10" s="35" t="s">
        <v>9</v>
      </c>
      <c r="I10" s="34" t="s">
        <v>3</v>
      </c>
      <c r="J10" s="34" t="s">
        <v>2</v>
      </c>
      <c r="K10" s="33" t="s">
        <v>43</v>
      </c>
      <c r="L10" s="33" t="s">
        <v>41</v>
      </c>
      <c r="M10" s="33" t="s">
        <v>40</v>
      </c>
      <c r="N10" s="32" t="s">
        <v>42</v>
      </c>
      <c r="O10" s="32" t="s">
        <v>41</v>
      </c>
      <c r="P10" s="32" t="s">
        <v>40</v>
      </c>
      <c r="Q10" s="159"/>
    </row>
    <row r="11" spans="1:17" x14ac:dyDescent="0.25">
      <c r="A11" s="18">
        <v>1</v>
      </c>
      <c r="B11" s="14"/>
      <c r="C11" s="15"/>
      <c r="D11" s="15"/>
      <c r="E11" s="15"/>
      <c r="F11" s="15"/>
      <c r="G11" s="15"/>
      <c r="H11" s="16"/>
      <c r="I11" s="16"/>
      <c r="J11" s="15"/>
      <c r="K11" s="16"/>
      <c r="L11" s="16"/>
      <c r="M11" s="16"/>
      <c r="N11" s="16"/>
      <c r="O11" s="16"/>
      <c r="P11" s="16"/>
      <c r="Q11" s="16"/>
    </row>
    <row r="12" spans="1:17" x14ac:dyDescent="0.25">
      <c r="A12" s="18">
        <v>2</v>
      </c>
      <c r="B12" s="14"/>
      <c r="C12" s="15"/>
      <c r="D12" s="15"/>
      <c r="E12" s="15"/>
      <c r="F12" s="15"/>
      <c r="G12" s="15"/>
      <c r="H12" s="16"/>
      <c r="I12" s="16"/>
      <c r="J12" s="15"/>
      <c r="K12" s="16"/>
      <c r="L12" s="16"/>
      <c r="M12" s="16"/>
      <c r="N12" s="16"/>
      <c r="O12" s="16"/>
      <c r="P12" s="16"/>
      <c r="Q12" s="16"/>
    </row>
    <row r="13" spans="1:17" x14ac:dyDescent="0.25">
      <c r="A13" s="18">
        <v>3</v>
      </c>
      <c r="B13" s="14"/>
      <c r="C13" s="15"/>
      <c r="D13" s="15"/>
      <c r="E13" s="15"/>
      <c r="F13" s="15"/>
      <c r="G13" s="15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x14ac:dyDescent="0.25">
      <c r="A14" s="18">
        <v>4</v>
      </c>
      <c r="B14" s="14"/>
      <c r="C14" s="15"/>
      <c r="D14" s="15"/>
      <c r="E14" s="15"/>
      <c r="F14" s="15"/>
      <c r="G14" s="15"/>
      <c r="H14" s="16"/>
      <c r="I14" s="16"/>
      <c r="J14" s="15"/>
      <c r="K14" s="16"/>
      <c r="L14" s="16"/>
      <c r="M14" s="16"/>
      <c r="N14" s="16"/>
      <c r="O14" s="16"/>
      <c r="P14" s="16"/>
      <c r="Q14" s="16"/>
    </row>
    <row r="15" spans="1:17" x14ac:dyDescent="0.25">
      <c r="A15" s="18">
        <v>5</v>
      </c>
      <c r="B15" s="14"/>
      <c r="C15" s="15"/>
      <c r="D15" s="15"/>
      <c r="E15" s="15"/>
      <c r="F15" s="15"/>
      <c r="G15" s="15"/>
      <c r="H15" s="16"/>
      <c r="I15" s="16"/>
      <c r="J15" s="15"/>
      <c r="K15" s="16"/>
      <c r="L15" s="16"/>
      <c r="M15" s="16"/>
      <c r="N15" s="16"/>
      <c r="O15" s="16"/>
      <c r="P15" s="16"/>
      <c r="Q15" s="16"/>
    </row>
    <row r="16" spans="1:17" x14ac:dyDescent="0.25">
      <c r="A16" s="18">
        <v>6</v>
      </c>
      <c r="B16" s="14"/>
      <c r="C16" s="15"/>
      <c r="D16" s="15"/>
      <c r="E16" s="15"/>
      <c r="F16" s="15"/>
      <c r="G16" s="15"/>
      <c r="H16" s="16"/>
      <c r="I16" s="16"/>
      <c r="J16" s="15"/>
      <c r="K16" s="16"/>
      <c r="L16" s="16"/>
      <c r="M16" s="16"/>
      <c r="N16" s="16"/>
      <c r="O16" s="16"/>
      <c r="P16" s="16"/>
      <c r="Q16" s="16"/>
    </row>
    <row r="17" spans="1:17" x14ac:dyDescent="0.25">
      <c r="A17" s="18">
        <v>7</v>
      </c>
      <c r="B17" s="14"/>
      <c r="C17" s="15"/>
      <c r="D17" s="15"/>
      <c r="E17" s="15"/>
      <c r="F17" s="15"/>
      <c r="G17" s="15"/>
      <c r="H17" s="16"/>
      <c r="I17" s="16"/>
      <c r="J17" s="15"/>
      <c r="K17" s="16"/>
      <c r="L17" s="16"/>
      <c r="M17" s="16"/>
      <c r="N17" s="16"/>
      <c r="O17" s="16"/>
      <c r="P17" s="16"/>
      <c r="Q17" s="16"/>
    </row>
    <row r="18" spans="1:17" x14ac:dyDescent="0.25">
      <c r="A18" s="18">
        <v>8</v>
      </c>
      <c r="B18" s="14"/>
      <c r="C18" s="15"/>
      <c r="D18" s="15"/>
      <c r="E18" s="15"/>
      <c r="F18" s="15"/>
      <c r="G18" s="15"/>
      <c r="H18" s="16"/>
      <c r="I18" s="16"/>
      <c r="J18" s="15"/>
      <c r="K18" s="16"/>
      <c r="L18" s="16"/>
      <c r="M18" s="16"/>
      <c r="N18" s="16"/>
      <c r="O18" s="16"/>
      <c r="P18" s="16"/>
      <c r="Q18" s="16"/>
    </row>
    <row r="19" spans="1:17" x14ac:dyDescent="0.25">
      <c r="A19" s="18">
        <v>9</v>
      </c>
      <c r="B19" s="14"/>
      <c r="C19" s="15"/>
      <c r="D19" s="15"/>
      <c r="E19" s="15"/>
      <c r="F19" s="15"/>
      <c r="G19" s="15"/>
      <c r="H19" s="16"/>
      <c r="I19" s="16"/>
      <c r="J19" s="15"/>
      <c r="K19" s="16"/>
      <c r="L19" s="16"/>
      <c r="M19" s="16"/>
      <c r="N19" s="16"/>
      <c r="O19" s="16"/>
      <c r="P19" s="16"/>
      <c r="Q19" s="16"/>
    </row>
    <row r="20" spans="1:17" x14ac:dyDescent="0.25">
      <c r="A20" s="18">
        <v>10</v>
      </c>
      <c r="B20" s="14"/>
      <c r="C20" s="15"/>
      <c r="D20" s="15"/>
      <c r="E20" s="15"/>
      <c r="F20" s="15"/>
      <c r="G20" s="15"/>
      <c r="H20" s="16"/>
      <c r="I20" s="16"/>
      <c r="J20" s="15"/>
      <c r="K20" s="16"/>
      <c r="L20" s="16"/>
      <c r="M20" s="16"/>
      <c r="N20" s="16"/>
      <c r="O20" s="16"/>
      <c r="P20" s="16"/>
      <c r="Q20" s="16"/>
    </row>
    <row r="21" spans="1:17" x14ac:dyDescent="0.25">
      <c r="A21" s="18">
        <v>11</v>
      </c>
      <c r="B21" s="14"/>
      <c r="C21" s="15"/>
      <c r="D21" s="15"/>
      <c r="E21" s="15"/>
      <c r="F21" s="15"/>
      <c r="G21" s="15"/>
      <c r="H21" s="16"/>
      <c r="I21" s="16"/>
      <c r="J21" s="15"/>
      <c r="K21" s="16"/>
      <c r="L21" s="16"/>
      <c r="M21" s="16"/>
      <c r="N21" s="16"/>
      <c r="O21" s="16"/>
      <c r="P21" s="16"/>
      <c r="Q21" s="16"/>
    </row>
    <row r="22" spans="1:17" x14ac:dyDescent="0.25">
      <c r="A22" s="18">
        <v>12</v>
      </c>
      <c r="B22" s="14"/>
      <c r="C22" s="40"/>
      <c r="D22" s="15"/>
      <c r="E22" s="15"/>
      <c r="F22" s="15"/>
      <c r="G22" s="15"/>
      <c r="H22" s="16"/>
      <c r="I22" s="16"/>
      <c r="J22" s="15"/>
      <c r="K22" s="16"/>
      <c r="L22" s="16"/>
      <c r="M22" s="16"/>
      <c r="N22" s="16"/>
      <c r="O22" s="16"/>
      <c r="P22" s="16"/>
      <c r="Q22" s="16"/>
    </row>
    <row r="23" spans="1:17" x14ac:dyDescent="0.25">
      <c r="A23" s="18">
        <v>13</v>
      </c>
      <c r="B23" s="14"/>
      <c r="C23" s="40"/>
      <c r="D23" s="15"/>
      <c r="E23" s="17"/>
      <c r="F23" s="15"/>
      <c r="G23" s="15"/>
      <c r="H23" s="16"/>
      <c r="I23" s="16"/>
      <c r="J23" s="15"/>
      <c r="K23" s="16"/>
      <c r="L23" s="16"/>
      <c r="M23" s="16"/>
      <c r="N23" s="16"/>
      <c r="O23" s="16"/>
      <c r="P23" s="16"/>
      <c r="Q23" s="16"/>
    </row>
    <row r="24" spans="1:17" x14ac:dyDescent="0.25">
      <c r="A24" s="18">
        <v>14</v>
      </c>
      <c r="B24" s="14"/>
      <c r="C24" s="15"/>
      <c r="D24" s="15"/>
      <c r="E24" s="17"/>
      <c r="F24" s="15"/>
      <c r="G24" s="15"/>
      <c r="H24" s="16"/>
      <c r="I24" s="16"/>
      <c r="J24" s="15"/>
      <c r="K24" s="16"/>
      <c r="L24" s="16"/>
      <c r="M24" s="16"/>
      <c r="N24" s="16"/>
      <c r="O24" s="16"/>
      <c r="P24" s="16"/>
      <c r="Q24" s="16"/>
    </row>
    <row r="25" spans="1:17" x14ac:dyDescent="0.25">
      <c r="A25" s="18">
        <v>15</v>
      </c>
      <c r="B25" s="14"/>
      <c r="C25" s="15"/>
      <c r="D25" s="15"/>
      <c r="E25" s="17"/>
      <c r="F25" s="15"/>
      <c r="G25" s="15"/>
      <c r="H25" s="16"/>
      <c r="I25" s="16"/>
      <c r="J25" s="15"/>
      <c r="K25" s="16"/>
      <c r="L25" s="16"/>
      <c r="M25" s="16"/>
      <c r="N25" s="16"/>
      <c r="O25" s="16"/>
      <c r="P25" s="16"/>
      <c r="Q25" s="16"/>
    </row>
    <row r="26" spans="1:17" x14ac:dyDescent="0.25">
      <c r="A26" s="18">
        <v>16</v>
      </c>
      <c r="B26" s="14"/>
      <c r="C26" s="15"/>
      <c r="D26" s="15"/>
      <c r="E26" s="17"/>
      <c r="F26" s="15"/>
      <c r="G26" s="15"/>
      <c r="H26" s="16"/>
      <c r="I26" s="16"/>
      <c r="J26" s="15"/>
      <c r="K26" s="16"/>
      <c r="L26" s="16"/>
      <c r="M26" s="16"/>
      <c r="N26" s="16"/>
      <c r="O26" s="16"/>
      <c r="P26" s="16"/>
      <c r="Q26" s="16"/>
    </row>
    <row r="27" spans="1:17" x14ac:dyDescent="0.25">
      <c r="A27" s="18">
        <v>17</v>
      </c>
      <c r="B27" s="14"/>
      <c r="C27" s="15"/>
      <c r="D27" s="15"/>
      <c r="E27" s="17"/>
      <c r="F27" s="15"/>
      <c r="G27" s="15"/>
      <c r="H27" s="16"/>
      <c r="I27" s="16"/>
      <c r="J27" s="15"/>
      <c r="K27" s="16"/>
      <c r="L27" s="16"/>
      <c r="M27" s="16"/>
      <c r="N27" s="16"/>
      <c r="O27" s="16"/>
      <c r="P27" s="16"/>
      <c r="Q27" s="16"/>
    </row>
    <row r="28" spans="1:17" x14ac:dyDescent="0.25">
      <c r="A28" s="18">
        <v>18</v>
      </c>
      <c r="B28" s="14"/>
      <c r="C28" s="15"/>
      <c r="D28" s="15"/>
      <c r="E28" s="17"/>
      <c r="F28" s="15"/>
      <c r="G28" s="15"/>
      <c r="H28" s="16"/>
      <c r="I28" s="16"/>
      <c r="J28" s="15"/>
      <c r="K28" s="16"/>
      <c r="L28" s="16"/>
      <c r="M28" s="16"/>
      <c r="N28" s="16"/>
      <c r="O28" s="16"/>
      <c r="P28" s="16"/>
      <c r="Q28" s="16"/>
    </row>
    <row r="29" spans="1:17" x14ac:dyDescent="0.25">
      <c r="A29" s="18">
        <v>19</v>
      </c>
      <c r="B29" s="14"/>
      <c r="C29" s="15"/>
      <c r="D29" s="15"/>
      <c r="E29" s="17"/>
      <c r="F29" s="15"/>
      <c r="G29" s="15"/>
      <c r="H29" s="16"/>
      <c r="I29" s="16"/>
      <c r="J29" s="15"/>
      <c r="K29" s="16"/>
      <c r="L29" s="16"/>
      <c r="M29" s="16"/>
      <c r="N29" s="16"/>
      <c r="O29" s="16"/>
      <c r="P29" s="16"/>
      <c r="Q29" s="16"/>
    </row>
    <row r="30" spans="1:17" x14ac:dyDescent="0.25">
      <c r="A30" s="18">
        <v>20</v>
      </c>
      <c r="B30" s="14"/>
      <c r="C30" s="15"/>
      <c r="D30" s="15"/>
      <c r="E30" s="17"/>
      <c r="F30" s="15"/>
      <c r="G30" s="15"/>
      <c r="H30" s="16"/>
      <c r="I30" s="16"/>
      <c r="J30" s="15"/>
      <c r="K30" s="16"/>
      <c r="L30" s="16"/>
      <c r="M30" s="16"/>
      <c r="N30" s="16"/>
      <c r="O30" s="16"/>
      <c r="P30" s="16"/>
      <c r="Q30" s="16"/>
    </row>
    <row r="31" spans="1:17" x14ac:dyDescent="0.25">
      <c r="A31" s="18">
        <v>21</v>
      </c>
      <c r="B31" s="14"/>
      <c r="C31" s="15"/>
      <c r="D31" s="15"/>
      <c r="E31" s="17"/>
      <c r="F31" s="15"/>
      <c r="G31" s="15"/>
      <c r="H31" s="16"/>
      <c r="I31" s="16"/>
      <c r="J31" s="15"/>
      <c r="K31" s="16"/>
      <c r="L31" s="16"/>
      <c r="M31" s="16"/>
      <c r="N31" s="16"/>
      <c r="O31" s="16"/>
      <c r="P31" s="16"/>
      <c r="Q31" s="16"/>
    </row>
    <row r="32" spans="1:17" x14ac:dyDescent="0.25">
      <c r="A32" s="18">
        <v>22</v>
      </c>
      <c r="B32" s="14"/>
      <c r="C32" s="15"/>
      <c r="D32" s="15"/>
      <c r="E32" s="17"/>
      <c r="F32" s="15"/>
      <c r="G32" s="15"/>
      <c r="H32" s="16"/>
      <c r="I32" s="16"/>
      <c r="J32" s="15"/>
      <c r="K32" s="16"/>
      <c r="L32" s="16"/>
      <c r="M32" s="16"/>
      <c r="N32" s="16"/>
      <c r="O32" s="16"/>
      <c r="P32" s="16"/>
      <c r="Q32" s="16"/>
    </row>
    <row r="33" spans="1:17" x14ac:dyDescent="0.25">
      <c r="A33" s="18">
        <v>23</v>
      </c>
      <c r="B33" s="14"/>
      <c r="C33" s="15"/>
      <c r="D33" s="15"/>
      <c r="E33" s="17"/>
      <c r="F33" s="15"/>
      <c r="G33" s="15"/>
      <c r="H33" s="16"/>
      <c r="I33" s="16"/>
      <c r="J33" s="15"/>
      <c r="K33" s="16"/>
      <c r="L33" s="16"/>
      <c r="M33" s="16"/>
      <c r="N33" s="16"/>
      <c r="O33" s="16"/>
      <c r="P33" s="16"/>
      <c r="Q33" s="16"/>
    </row>
    <row r="34" spans="1:17" x14ac:dyDescent="0.25">
      <c r="A34" s="18">
        <v>24</v>
      </c>
      <c r="B34" s="14"/>
      <c r="C34" s="15"/>
      <c r="D34" s="15"/>
      <c r="E34" s="17"/>
      <c r="F34" s="15"/>
      <c r="G34" s="15"/>
      <c r="H34" s="16"/>
      <c r="I34" s="16"/>
      <c r="J34" s="15"/>
      <c r="K34" s="16"/>
      <c r="L34" s="16"/>
      <c r="M34" s="16"/>
      <c r="N34" s="16"/>
      <c r="O34" s="16"/>
      <c r="P34" s="16"/>
      <c r="Q34" s="16"/>
    </row>
    <row r="35" spans="1:17" x14ac:dyDescent="0.25">
      <c r="A35" s="18">
        <v>25</v>
      </c>
      <c r="B35" s="14"/>
      <c r="C35" s="15"/>
      <c r="D35" s="15"/>
      <c r="E35" s="17"/>
      <c r="F35" s="15"/>
      <c r="G35" s="15"/>
      <c r="H35" s="16"/>
      <c r="I35" s="16"/>
      <c r="J35" s="15"/>
      <c r="K35" s="16"/>
      <c r="L35" s="16"/>
      <c r="M35" s="16"/>
      <c r="N35" s="16"/>
      <c r="O35" s="16"/>
      <c r="P35" s="16"/>
      <c r="Q35" s="16"/>
    </row>
    <row r="36" spans="1:17" x14ac:dyDescent="0.25">
      <c r="A36" s="18">
        <v>26</v>
      </c>
      <c r="B36" s="14"/>
      <c r="C36" s="15"/>
      <c r="D36" s="15"/>
      <c r="E36" s="17"/>
      <c r="F36" s="15"/>
      <c r="G36" s="15"/>
      <c r="H36" s="16"/>
      <c r="I36" s="16"/>
      <c r="J36" s="15"/>
      <c r="K36" s="16"/>
      <c r="L36" s="16"/>
      <c r="M36" s="16"/>
      <c r="N36" s="16"/>
      <c r="O36" s="16"/>
      <c r="P36" s="16"/>
      <c r="Q36" s="16"/>
    </row>
    <row r="37" spans="1:17" x14ac:dyDescent="0.25">
      <c r="A37" s="18">
        <v>27</v>
      </c>
      <c r="B37" s="14"/>
      <c r="C37" s="15"/>
      <c r="D37" s="15"/>
      <c r="E37" s="17"/>
      <c r="F37" s="15"/>
      <c r="G37" s="15"/>
      <c r="H37" s="16"/>
      <c r="I37" s="16"/>
      <c r="J37" s="15"/>
      <c r="K37" s="16"/>
      <c r="L37" s="16"/>
      <c r="M37" s="16"/>
      <c r="N37" s="16"/>
      <c r="O37" s="16"/>
      <c r="P37" s="16"/>
      <c r="Q37" s="16"/>
    </row>
    <row r="38" spans="1:17" x14ac:dyDescent="0.25">
      <c r="A38" s="18">
        <v>28</v>
      </c>
      <c r="B38" s="14"/>
      <c r="C38" s="15"/>
      <c r="D38" s="15"/>
      <c r="E38" s="17"/>
      <c r="F38" s="15"/>
      <c r="G38" s="15"/>
      <c r="H38" s="16"/>
      <c r="I38" s="16"/>
      <c r="J38" s="15"/>
      <c r="K38" s="16"/>
      <c r="L38" s="16"/>
      <c r="M38" s="16"/>
      <c r="N38" s="16"/>
      <c r="O38" s="16"/>
      <c r="P38" s="16"/>
      <c r="Q38" s="16"/>
    </row>
    <row r="39" spans="1:17" x14ac:dyDescent="0.25">
      <c r="A39" s="18">
        <v>29</v>
      </c>
      <c r="B39" s="14"/>
      <c r="C39" s="15"/>
      <c r="D39" s="15"/>
      <c r="E39" s="17"/>
      <c r="F39" s="15"/>
      <c r="G39" s="15"/>
      <c r="H39" s="16"/>
      <c r="I39" s="16"/>
      <c r="J39" s="15"/>
      <c r="K39" s="16"/>
      <c r="L39" s="16"/>
      <c r="M39" s="16"/>
      <c r="N39" s="16"/>
      <c r="O39" s="16"/>
      <c r="P39" s="16"/>
      <c r="Q39" s="16"/>
    </row>
    <row r="40" spans="1:17" x14ac:dyDescent="0.25">
      <c r="A40" s="18">
        <v>30</v>
      </c>
      <c r="B40" s="14"/>
      <c r="C40" s="15"/>
      <c r="D40" s="15"/>
      <c r="E40" s="17"/>
      <c r="F40" s="15"/>
      <c r="G40" s="15"/>
      <c r="H40" s="16"/>
      <c r="I40" s="16"/>
      <c r="J40" s="15"/>
      <c r="K40" s="16"/>
      <c r="L40" s="16"/>
      <c r="M40" s="16"/>
      <c r="N40" s="16"/>
      <c r="O40" s="16"/>
      <c r="P40" s="16"/>
      <c r="Q40" s="16"/>
    </row>
    <row r="41" spans="1:17" x14ac:dyDescent="0.25">
      <c r="A41" s="18">
        <v>31</v>
      </c>
      <c r="B41" s="14"/>
      <c r="C41" s="15"/>
      <c r="D41" s="15"/>
      <c r="E41" s="17"/>
      <c r="F41" s="15"/>
      <c r="G41" s="15"/>
      <c r="H41" s="16"/>
      <c r="I41" s="16"/>
      <c r="J41" s="15"/>
      <c r="K41" s="16"/>
      <c r="L41" s="16"/>
      <c r="M41" s="16"/>
      <c r="N41" s="16"/>
      <c r="O41" s="16"/>
      <c r="P41" s="16"/>
      <c r="Q41" s="16"/>
    </row>
    <row r="42" spans="1:17" x14ac:dyDescent="0.25">
      <c r="A42" s="18">
        <v>32</v>
      </c>
      <c r="B42" s="14"/>
      <c r="C42" s="15"/>
      <c r="D42" s="15"/>
      <c r="E42" s="17"/>
      <c r="F42" s="15"/>
      <c r="G42" s="15"/>
      <c r="H42" s="16"/>
      <c r="I42" s="16"/>
      <c r="J42" s="15"/>
      <c r="K42" s="16"/>
      <c r="L42" s="16"/>
      <c r="M42" s="16"/>
      <c r="N42" s="16"/>
      <c r="O42" s="16"/>
      <c r="P42" s="16"/>
      <c r="Q42" s="16"/>
    </row>
    <row r="43" spans="1:17" x14ac:dyDescent="0.25">
      <c r="A43" s="18">
        <v>33</v>
      </c>
      <c r="B43" s="14"/>
      <c r="C43" s="15"/>
      <c r="D43" s="15"/>
      <c r="E43" s="17"/>
      <c r="F43" s="15"/>
      <c r="G43" s="15"/>
      <c r="H43" s="16"/>
      <c r="I43" s="16"/>
      <c r="J43" s="15"/>
      <c r="K43" s="16"/>
      <c r="L43" s="16"/>
      <c r="M43" s="16"/>
      <c r="N43" s="16"/>
      <c r="O43" s="16"/>
      <c r="P43" s="16"/>
      <c r="Q43" s="16"/>
    </row>
    <row r="44" spans="1:17" x14ac:dyDescent="0.25">
      <c r="A44" s="18">
        <v>34</v>
      </c>
      <c r="B44" s="14"/>
      <c r="C44" s="15"/>
      <c r="D44" s="15"/>
      <c r="E44" s="17"/>
      <c r="F44" s="15"/>
      <c r="G44" s="15"/>
      <c r="H44" s="16"/>
      <c r="I44" s="16"/>
      <c r="J44" s="15"/>
      <c r="K44" s="16"/>
      <c r="L44" s="16"/>
      <c r="M44" s="16"/>
      <c r="N44" s="16"/>
      <c r="O44" s="16"/>
      <c r="P44" s="16"/>
      <c r="Q44" s="16"/>
    </row>
    <row r="45" spans="1:17" x14ac:dyDescent="0.25">
      <c r="A45" s="18">
        <v>35</v>
      </c>
      <c r="B45" s="14"/>
      <c r="C45" s="15"/>
      <c r="D45" s="15"/>
      <c r="E45" s="17"/>
      <c r="F45" s="15"/>
      <c r="G45" s="15"/>
      <c r="H45" s="16"/>
      <c r="I45" s="16"/>
      <c r="J45" s="15"/>
      <c r="K45" s="16"/>
      <c r="L45" s="16"/>
      <c r="M45" s="16"/>
      <c r="N45" s="16"/>
      <c r="O45" s="16"/>
      <c r="P45" s="16"/>
      <c r="Q45" s="16"/>
    </row>
    <row r="46" spans="1:17" x14ac:dyDescent="0.25">
      <c r="A46" s="18">
        <v>36</v>
      </c>
      <c r="B46" s="14"/>
      <c r="C46" s="15"/>
      <c r="D46" s="15"/>
      <c r="E46" s="17"/>
      <c r="F46" s="15"/>
      <c r="G46" s="15"/>
      <c r="H46" s="16"/>
      <c r="I46" s="16"/>
      <c r="J46" s="15"/>
      <c r="K46" s="16"/>
      <c r="L46" s="16"/>
      <c r="M46" s="16"/>
      <c r="N46" s="16"/>
      <c r="O46" s="16"/>
      <c r="P46" s="16"/>
      <c r="Q46" s="16"/>
    </row>
    <row r="47" spans="1:17" x14ac:dyDescent="0.25">
      <c r="A47" s="18">
        <v>37</v>
      </c>
      <c r="B47" s="14"/>
      <c r="C47" s="15"/>
      <c r="D47" s="15"/>
      <c r="E47" s="17"/>
      <c r="F47" s="15"/>
      <c r="G47" s="15"/>
      <c r="H47" s="16"/>
      <c r="I47" s="16"/>
      <c r="J47" s="15"/>
      <c r="K47" s="16"/>
      <c r="L47" s="16"/>
      <c r="M47" s="16"/>
      <c r="N47" s="16"/>
      <c r="O47" s="16"/>
      <c r="P47" s="16"/>
      <c r="Q47" s="16"/>
    </row>
    <row r="48" spans="1:17" x14ac:dyDescent="0.25">
      <c r="A48" s="18">
        <v>38</v>
      </c>
      <c r="B48" s="14"/>
      <c r="C48" s="15"/>
      <c r="D48" s="15"/>
      <c r="E48" s="17"/>
      <c r="F48" s="15"/>
      <c r="G48" s="15"/>
      <c r="H48" s="16"/>
      <c r="I48" s="16"/>
      <c r="J48" s="15"/>
      <c r="K48" s="16"/>
      <c r="L48" s="16"/>
      <c r="M48" s="16"/>
      <c r="N48" s="16"/>
      <c r="O48" s="16"/>
      <c r="P48" s="16"/>
      <c r="Q48" s="16"/>
    </row>
    <row r="49" spans="1:17" x14ac:dyDescent="0.25">
      <c r="A49" s="18">
        <v>39</v>
      </c>
      <c r="B49" s="14"/>
      <c r="C49" s="15"/>
      <c r="D49" s="15"/>
      <c r="E49" s="17"/>
      <c r="F49" s="15"/>
      <c r="G49" s="15"/>
      <c r="H49" s="16"/>
      <c r="I49" s="16"/>
      <c r="J49" s="15"/>
      <c r="K49" s="16"/>
      <c r="L49" s="16"/>
      <c r="M49" s="16"/>
      <c r="N49" s="16"/>
      <c r="O49" s="16"/>
      <c r="P49" s="16"/>
      <c r="Q49" s="16"/>
    </row>
    <row r="50" spans="1:17" x14ac:dyDescent="0.25">
      <c r="A50" s="18">
        <v>40</v>
      </c>
      <c r="B50" s="14"/>
      <c r="C50" s="15"/>
      <c r="D50" s="15"/>
      <c r="E50" s="17"/>
      <c r="F50" s="15"/>
      <c r="G50" s="15"/>
      <c r="H50" s="16"/>
      <c r="I50" s="16"/>
      <c r="J50" s="15"/>
      <c r="K50" s="16"/>
      <c r="L50" s="16"/>
      <c r="M50" s="16"/>
      <c r="N50" s="16"/>
      <c r="O50" s="16"/>
      <c r="P50" s="16"/>
      <c r="Q50" s="16"/>
    </row>
    <row r="51" spans="1:17" x14ac:dyDescent="0.25">
      <c r="A51" s="18">
        <v>41</v>
      </c>
      <c r="B51" s="14"/>
      <c r="C51" s="15"/>
      <c r="D51" s="15"/>
      <c r="E51" s="17"/>
      <c r="F51" s="15"/>
      <c r="G51" s="15"/>
      <c r="H51" s="16"/>
      <c r="I51" s="16"/>
      <c r="J51" s="15"/>
      <c r="K51" s="16"/>
      <c r="L51" s="16"/>
      <c r="M51" s="16"/>
      <c r="N51" s="16"/>
      <c r="O51" s="16"/>
      <c r="P51" s="16"/>
      <c r="Q51" s="16"/>
    </row>
    <row r="52" spans="1:17" x14ac:dyDescent="0.25">
      <c r="A52" s="18">
        <v>42</v>
      </c>
      <c r="B52" s="14"/>
      <c r="C52" s="15"/>
      <c r="D52" s="15"/>
      <c r="E52" s="17"/>
      <c r="F52" s="15"/>
      <c r="G52" s="15"/>
      <c r="H52" s="16"/>
      <c r="I52" s="16"/>
      <c r="J52" s="15"/>
      <c r="K52" s="16"/>
      <c r="L52" s="16"/>
      <c r="M52" s="16"/>
      <c r="N52" s="16"/>
      <c r="O52" s="16"/>
      <c r="P52" s="16"/>
      <c r="Q52" s="16"/>
    </row>
    <row r="53" spans="1:17" x14ac:dyDescent="0.25">
      <c r="A53" s="18">
        <v>43</v>
      </c>
      <c r="B53" s="14"/>
      <c r="C53" s="15"/>
      <c r="D53" s="15"/>
      <c r="E53" s="17"/>
      <c r="F53" s="15"/>
      <c r="G53" s="15"/>
      <c r="H53" s="16"/>
      <c r="I53" s="16"/>
      <c r="J53" s="15"/>
      <c r="K53" s="16"/>
      <c r="L53" s="16"/>
      <c r="M53" s="16"/>
      <c r="N53" s="16"/>
      <c r="O53" s="16"/>
      <c r="P53" s="16"/>
      <c r="Q53" s="16"/>
    </row>
    <row r="54" spans="1:17" x14ac:dyDescent="0.25">
      <c r="A54" s="18">
        <v>44</v>
      </c>
      <c r="B54" s="14"/>
      <c r="C54" s="15"/>
      <c r="D54" s="15"/>
      <c r="E54" s="17"/>
      <c r="F54" s="15"/>
      <c r="G54" s="15"/>
      <c r="H54" s="16"/>
      <c r="I54" s="16"/>
      <c r="J54" s="15"/>
      <c r="K54" s="16"/>
      <c r="L54" s="16"/>
      <c r="M54" s="16"/>
      <c r="N54" s="16"/>
      <c r="O54" s="16"/>
      <c r="P54" s="16"/>
      <c r="Q54" s="16"/>
    </row>
    <row r="55" spans="1:17" x14ac:dyDescent="0.25">
      <c r="A55" s="18">
        <v>45</v>
      </c>
      <c r="B55" s="14"/>
      <c r="C55" s="15"/>
      <c r="D55" s="15"/>
      <c r="E55" s="17"/>
      <c r="F55" s="15"/>
      <c r="G55" s="15"/>
      <c r="H55" s="16"/>
      <c r="I55" s="16"/>
      <c r="J55" s="15"/>
      <c r="K55" s="16"/>
      <c r="L55" s="16"/>
      <c r="M55" s="16"/>
      <c r="N55" s="16"/>
      <c r="O55" s="16"/>
      <c r="P55" s="16"/>
      <c r="Q55" s="16"/>
    </row>
    <row r="56" spans="1:17" x14ac:dyDescent="0.25">
      <c r="A56" s="18">
        <v>46</v>
      </c>
      <c r="B56" s="14"/>
      <c r="C56" s="15"/>
      <c r="D56" s="15"/>
      <c r="E56" s="17"/>
      <c r="F56" s="15"/>
      <c r="G56" s="15"/>
      <c r="H56" s="16"/>
      <c r="I56" s="16"/>
      <c r="J56" s="15"/>
      <c r="K56" s="16"/>
      <c r="L56" s="16"/>
      <c r="M56" s="16"/>
      <c r="N56" s="16"/>
      <c r="O56" s="16"/>
      <c r="P56" s="16"/>
      <c r="Q56" s="16"/>
    </row>
    <row r="57" spans="1:17" x14ac:dyDescent="0.25">
      <c r="A57" s="18">
        <v>47</v>
      </c>
      <c r="B57" s="14"/>
      <c r="C57" s="15"/>
      <c r="D57" s="15"/>
      <c r="E57" s="17"/>
      <c r="F57" s="15"/>
      <c r="G57" s="15"/>
      <c r="H57" s="16"/>
      <c r="I57" s="16"/>
      <c r="J57" s="15"/>
      <c r="K57" s="16"/>
      <c r="L57" s="16"/>
      <c r="M57" s="16"/>
      <c r="N57" s="16"/>
      <c r="O57" s="16"/>
      <c r="P57" s="16"/>
      <c r="Q57" s="16"/>
    </row>
    <row r="58" spans="1:17" x14ac:dyDescent="0.25">
      <c r="A58" s="18">
        <v>48</v>
      </c>
      <c r="B58" s="14"/>
      <c r="C58" s="15"/>
      <c r="D58" s="15"/>
      <c r="E58" s="17"/>
      <c r="F58" s="15"/>
      <c r="G58" s="15"/>
      <c r="H58" s="16"/>
      <c r="I58" s="16"/>
      <c r="J58" s="15"/>
      <c r="K58" s="16"/>
      <c r="L58" s="16"/>
      <c r="M58" s="16"/>
      <c r="N58" s="16"/>
      <c r="O58" s="16"/>
      <c r="P58" s="16"/>
      <c r="Q58" s="16"/>
    </row>
    <row r="59" spans="1:17" x14ac:dyDescent="0.25">
      <c r="A59" s="18">
        <v>49</v>
      </c>
      <c r="B59" s="14"/>
      <c r="C59" s="15"/>
      <c r="D59" s="15"/>
      <c r="E59" s="17"/>
      <c r="F59" s="15"/>
      <c r="G59" s="15"/>
      <c r="H59" s="16"/>
      <c r="I59" s="16"/>
      <c r="J59" s="15"/>
      <c r="K59" s="16"/>
      <c r="L59" s="16"/>
      <c r="M59" s="16"/>
      <c r="N59" s="16"/>
      <c r="O59" s="16"/>
      <c r="P59" s="16"/>
      <c r="Q59" s="16"/>
    </row>
    <row r="60" spans="1:17" x14ac:dyDescent="0.25">
      <c r="A60" s="18">
        <v>50</v>
      </c>
      <c r="B60" s="14"/>
      <c r="C60" s="15"/>
      <c r="D60" s="15"/>
      <c r="E60" s="17"/>
      <c r="F60" s="15"/>
      <c r="G60" s="15"/>
      <c r="H60" s="16"/>
      <c r="I60" s="16"/>
      <c r="J60" s="15"/>
      <c r="K60" s="16"/>
      <c r="L60" s="16"/>
      <c r="M60" s="16"/>
      <c r="N60" s="16"/>
      <c r="O60" s="16"/>
      <c r="P60" s="16"/>
      <c r="Q60" s="16"/>
    </row>
    <row r="61" spans="1:17" x14ac:dyDescent="0.25">
      <c r="A61" s="18">
        <v>51</v>
      </c>
      <c r="B61" s="14"/>
      <c r="C61" s="15"/>
      <c r="D61" s="15"/>
      <c r="E61" s="17"/>
      <c r="F61" s="15"/>
      <c r="G61" s="15"/>
      <c r="H61" s="16"/>
      <c r="I61" s="16"/>
      <c r="J61" s="15"/>
      <c r="K61" s="16"/>
      <c r="L61" s="16"/>
      <c r="M61" s="16"/>
      <c r="N61" s="16"/>
      <c r="O61" s="16"/>
      <c r="P61" s="16"/>
      <c r="Q61" s="16"/>
    </row>
    <row r="62" spans="1:17" x14ac:dyDescent="0.25">
      <c r="A62" s="18">
        <v>52</v>
      </c>
      <c r="B62" s="14"/>
      <c r="C62" s="15"/>
      <c r="D62" s="15"/>
      <c r="E62" s="17"/>
      <c r="F62" s="15"/>
      <c r="G62" s="15"/>
      <c r="H62" s="16"/>
      <c r="I62" s="16"/>
      <c r="J62" s="15"/>
      <c r="K62" s="16"/>
      <c r="L62" s="16"/>
      <c r="M62" s="16"/>
      <c r="N62" s="16"/>
      <c r="O62" s="16"/>
      <c r="P62" s="16"/>
      <c r="Q62" s="16"/>
    </row>
    <row r="63" spans="1:17" x14ac:dyDescent="0.25">
      <c r="A63" s="18">
        <v>53</v>
      </c>
      <c r="B63" s="14"/>
      <c r="C63" s="15"/>
      <c r="D63" s="15"/>
      <c r="E63" s="17"/>
      <c r="F63" s="15"/>
      <c r="G63" s="15"/>
      <c r="H63" s="16"/>
      <c r="I63" s="16"/>
      <c r="J63" s="15"/>
      <c r="K63" s="16"/>
      <c r="L63" s="16"/>
      <c r="M63" s="16"/>
      <c r="N63" s="16"/>
      <c r="O63" s="16"/>
      <c r="P63" s="16"/>
      <c r="Q63" s="16"/>
    </row>
    <row r="64" spans="1:17" x14ac:dyDescent="0.25">
      <c r="A64" s="18">
        <v>54</v>
      </c>
      <c r="B64" s="14"/>
      <c r="C64" s="15"/>
      <c r="D64" s="15"/>
      <c r="E64" s="17"/>
      <c r="F64" s="15"/>
      <c r="G64" s="15"/>
      <c r="H64" s="16"/>
      <c r="I64" s="16"/>
      <c r="J64" s="15"/>
      <c r="K64" s="16"/>
      <c r="L64" s="16"/>
      <c r="M64" s="16"/>
      <c r="N64" s="16"/>
      <c r="O64" s="16"/>
      <c r="P64" s="16"/>
      <c r="Q64" s="16"/>
    </row>
    <row r="65" spans="1:17" x14ac:dyDescent="0.25">
      <c r="A65" s="18">
        <v>55</v>
      </c>
      <c r="B65" s="14"/>
      <c r="C65" s="15"/>
      <c r="D65" s="15"/>
      <c r="E65" s="17"/>
      <c r="F65" s="15"/>
      <c r="G65" s="15"/>
      <c r="H65" s="16"/>
      <c r="I65" s="16"/>
      <c r="J65" s="15"/>
      <c r="K65" s="16"/>
      <c r="L65" s="16"/>
      <c r="M65" s="16"/>
      <c r="N65" s="16"/>
      <c r="O65" s="16"/>
      <c r="P65" s="16"/>
      <c r="Q65" s="16"/>
    </row>
    <row r="66" spans="1:17" x14ac:dyDescent="0.25">
      <c r="A66" s="18">
        <v>56</v>
      </c>
      <c r="B66" s="14"/>
      <c r="C66" s="15"/>
      <c r="D66" s="15"/>
      <c r="E66" s="17"/>
      <c r="F66" s="15"/>
      <c r="G66" s="15"/>
      <c r="H66" s="16"/>
      <c r="I66" s="16"/>
      <c r="J66" s="15"/>
      <c r="K66" s="16"/>
      <c r="L66" s="16"/>
      <c r="M66" s="16"/>
      <c r="N66" s="16"/>
      <c r="O66" s="16"/>
      <c r="P66" s="16"/>
      <c r="Q66" s="16"/>
    </row>
    <row r="67" spans="1:17" x14ac:dyDescent="0.25">
      <c r="A67" s="18">
        <v>57</v>
      </c>
      <c r="B67" s="14"/>
      <c r="C67" s="15"/>
      <c r="D67" s="15"/>
      <c r="E67" s="17"/>
      <c r="F67" s="15"/>
      <c r="G67" s="15"/>
      <c r="H67" s="16"/>
      <c r="I67" s="16"/>
      <c r="J67" s="15"/>
      <c r="K67" s="16"/>
      <c r="L67" s="16"/>
      <c r="M67" s="16"/>
      <c r="N67" s="16"/>
      <c r="O67" s="16"/>
      <c r="P67" s="16"/>
      <c r="Q67" s="16"/>
    </row>
    <row r="68" spans="1:17" x14ac:dyDescent="0.25">
      <c r="A68" s="18">
        <v>58</v>
      </c>
      <c r="B68" s="14"/>
      <c r="C68" s="15"/>
      <c r="D68" s="15"/>
      <c r="E68" s="17"/>
      <c r="F68" s="15"/>
      <c r="G68" s="15"/>
      <c r="H68" s="16"/>
      <c r="I68" s="16"/>
      <c r="J68" s="15"/>
      <c r="K68" s="16"/>
      <c r="L68" s="16"/>
      <c r="M68" s="16"/>
      <c r="N68" s="16"/>
      <c r="O68" s="16"/>
      <c r="P68" s="16"/>
      <c r="Q68" s="16"/>
    </row>
    <row r="69" spans="1:17" x14ac:dyDescent="0.25">
      <c r="A69" s="18">
        <v>59</v>
      </c>
      <c r="B69" s="14"/>
      <c r="C69" s="15"/>
      <c r="D69" s="15"/>
      <c r="E69" s="17"/>
      <c r="F69" s="15"/>
      <c r="G69" s="15"/>
      <c r="H69" s="16"/>
      <c r="I69" s="16"/>
      <c r="J69" s="15"/>
      <c r="K69" s="16"/>
      <c r="L69" s="16"/>
      <c r="M69" s="16"/>
      <c r="N69" s="16"/>
      <c r="O69" s="16"/>
      <c r="P69" s="16"/>
      <c r="Q69" s="16"/>
    </row>
    <row r="70" spans="1:17" x14ac:dyDescent="0.25">
      <c r="A70" s="18">
        <v>60</v>
      </c>
      <c r="B70" s="14"/>
      <c r="C70" s="15"/>
      <c r="D70" s="15"/>
      <c r="E70" s="17"/>
      <c r="F70" s="15"/>
      <c r="G70" s="15"/>
      <c r="H70" s="16"/>
      <c r="I70" s="16"/>
      <c r="J70" s="15"/>
      <c r="K70" s="16"/>
      <c r="L70" s="16"/>
      <c r="M70" s="16"/>
      <c r="N70" s="16"/>
      <c r="O70" s="16"/>
      <c r="P70" s="16"/>
      <c r="Q70" s="16"/>
    </row>
    <row r="71" spans="1:17" x14ac:dyDescent="0.25">
      <c r="A71" s="18">
        <v>61</v>
      </c>
      <c r="B71" s="14"/>
      <c r="C71" s="15"/>
      <c r="D71" s="15"/>
      <c r="E71" s="17"/>
      <c r="F71" s="15"/>
      <c r="G71" s="15"/>
      <c r="H71" s="16"/>
      <c r="I71" s="16"/>
      <c r="J71" s="15"/>
      <c r="K71" s="16"/>
      <c r="L71" s="16"/>
      <c r="M71" s="16"/>
      <c r="N71" s="16"/>
      <c r="O71" s="16"/>
      <c r="P71" s="16"/>
      <c r="Q71" s="16"/>
    </row>
    <row r="72" spans="1:17" x14ac:dyDescent="0.25">
      <c r="A72" s="18">
        <v>62</v>
      </c>
      <c r="B72" s="14"/>
      <c r="C72" s="15"/>
      <c r="D72" s="15"/>
      <c r="E72" s="17"/>
      <c r="F72" s="15"/>
      <c r="G72" s="15"/>
      <c r="H72" s="16"/>
      <c r="I72" s="16"/>
      <c r="J72" s="15"/>
      <c r="K72" s="16"/>
      <c r="L72" s="16"/>
      <c r="M72" s="16"/>
      <c r="N72" s="16"/>
      <c r="O72" s="16"/>
      <c r="P72" s="16"/>
      <c r="Q72" s="16"/>
    </row>
    <row r="73" spans="1:17" x14ac:dyDescent="0.25">
      <c r="A73" s="18">
        <v>63</v>
      </c>
      <c r="B73" s="14"/>
      <c r="C73" s="15"/>
      <c r="D73" s="15"/>
      <c r="E73" s="17"/>
      <c r="F73" s="15"/>
      <c r="G73" s="15"/>
      <c r="H73" s="16"/>
      <c r="I73" s="16"/>
      <c r="J73" s="15"/>
      <c r="K73" s="16"/>
      <c r="L73" s="16"/>
      <c r="M73" s="16"/>
      <c r="N73" s="16"/>
      <c r="O73" s="16"/>
      <c r="P73" s="16"/>
      <c r="Q73" s="16"/>
    </row>
    <row r="74" spans="1:17" x14ac:dyDescent="0.25">
      <c r="A74" s="18">
        <v>64</v>
      </c>
      <c r="B74" s="14"/>
      <c r="C74" s="15"/>
      <c r="D74" s="15"/>
      <c r="E74" s="17"/>
      <c r="F74" s="15"/>
      <c r="G74" s="15"/>
      <c r="H74" s="16"/>
      <c r="I74" s="16"/>
      <c r="J74" s="15"/>
      <c r="K74" s="16"/>
      <c r="L74" s="16"/>
      <c r="M74" s="16"/>
      <c r="N74" s="16"/>
      <c r="O74" s="16"/>
      <c r="P74" s="16"/>
      <c r="Q74" s="16"/>
    </row>
    <row r="75" spans="1:17" x14ac:dyDescent="0.25">
      <c r="A75" s="18">
        <v>65</v>
      </c>
      <c r="B75" s="14"/>
      <c r="C75" s="15"/>
      <c r="D75" s="15"/>
      <c r="E75" s="17"/>
      <c r="F75" s="15"/>
      <c r="G75" s="15"/>
      <c r="H75" s="16"/>
      <c r="I75" s="16"/>
      <c r="J75" s="15"/>
      <c r="K75" s="16"/>
      <c r="L75" s="16"/>
      <c r="M75" s="16"/>
      <c r="N75" s="16"/>
      <c r="O75" s="16"/>
      <c r="P75" s="16"/>
      <c r="Q75" s="16"/>
    </row>
    <row r="76" spans="1:17" x14ac:dyDescent="0.25">
      <c r="A76" s="18">
        <v>66</v>
      </c>
      <c r="B76" s="14"/>
      <c r="C76" s="15"/>
      <c r="D76" s="15"/>
      <c r="E76" s="17"/>
      <c r="F76" s="15"/>
      <c r="G76" s="15"/>
      <c r="H76" s="16"/>
      <c r="I76" s="16"/>
      <c r="J76" s="15"/>
      <c r="K76" s="16"/>
      <c r="L76" s="16"/>
      <c r="M76" s="16"/>
      <c r="N76" s="16"/>
      <c r="O76" s="16"/>
      <c r="P76" s="16"/>
      <c r="Q76" s="16"/>
    </row>
    <row r="77" spans="1:17" x14ac:dyDescent="0.25">
      <c r="A77" s="18">
        <v>67</v>
      </c>
      <c r="B77" s="14"/>
      <c r="C77" s="15"/>
      <c r="D77" s="15"/>
      <c r="E77" s="17"/>
      <c r="F77" s="15"/>
      <c r="G77" s="15"/>
      <c r="H77" s="16"/>
      <c r="I77" s="16"/>
      <c r="J77" s="15"/>
      <c r="K77" s="16"/>
      <c r="L77" s="16"/>
      <c r="M77" s="16"/>
      <c r="N77" s="16"/>
      <c r="O77" s="16"/>
      <c r="P77" s="16"/>
      <c r="Q77" s="16"/>
    </row>
    <row r="78" spans="1:17" x14ac:dyDescent="0.25">
      <c r="A78" s="18">
        <v>68</v>
      </c>
      <c r="B78" s="14"/>
      <c r="C78" s="15"/>
      <c r="D78" s="15"/>
      <c r="E78" s="17"/>
      <c r="F78" s="15"/>
      <c r="G78" s="15"/>
      <c r="H78" s="16"/>
      <c r="I78" s="16"/>
      <c r="J78" s="15"/>
      <c r="K78" s="16"/>
      <c r="L78" s="16"/>
      <c r="M78" s="16"/>
      <c r="N78" s="16"/>
      <c r="O78" s="16"/>
      <c r="P78" s="16"/>
      <c r="Q78" s="16"/>
    </row>
    <row r="79" spans="1:17" x14ac:dyDescent="0.25">
      <c r="A79" s="18">
        <v>69</v>
      </c>
      <c r="B79" s="14"/>
      <c r="C79" s="15"/>
      <c r="D79" s="15"/>
      <c r="E79" s="17"/>
      <c r="F79" s="15"/>
      <c r="G79" s="15"/>
      <c r="H79" s="16"/>
      <c r="I79" s="16"/>
      <c r="J79" s="15"/>
      <c r="K79" s="16"/>
      <c r="L79" s="16"/>
      <c r="M79" s="16"/>
      <c r="N79" s="16"/>
      <c r="O79" s="16"/>
      <c r="P79" s="16"/>
      <c r="Q79" s="16"/>
    </row>
    <row r="80" spans="1:17" x14ac:dyDescent="0.25">
      <c r="A80" s="18">
        <v>70</v>
      </c>
      <c r="B80" s="14"/>
      <c r="C80" s="15"/>
      <c r="D80" s="15"/>
      <c r="E80" s="17"/>
      <c r="F80" s="15"/>
      <c r="G80" s="15"/>
      <c r="H80" s="16"/>
      <c r="I80" s="16"/>
      <c r="J80" s="15"/>
      <c r="K80" s="16"/>
      <c r="L80" s="16"/>
      <c r="M80" s="16"/>
      <c r="N80" s="16"/>
      <c r="O80" s="16"/>
      <c r="P80" s="16"/>
      <c r="Q80" s="16"/>
    </row>
    <row r="81" spans="1:17" x14ac:dyDescent="0.25">
      <c r="A81" s="18">
        <v>71</v>
      </c>
      <c r="B81" s="14"/>
      <c r="C81" s="15"/>
      <c r="D81" s="15"/>
      <c r="E81" s="17"/>
      <c r="F81" s="15"/>
      <c r="G81" s="15"/>
      <c r="H81" s="16"/>
      <c r="I81" s="16"/>
      <c r="J81" s="15"/>
      <c r="K81" s="16"/>
      <c r="L81" s="16"/>
      <c r="M81" s="16"/>
      <c r="N81" s="16"/>
      <c r="O81" s="16"/>
      <c r="P81" s="16"/>
      <c r="Q81" s="16"/>
    </row>
    <row r="82" spans="1:17" x14ac:dyDescent="0.25">
      <c r="A82" s="18">
        <v>72</v>
      </c>
      <c r="B82" s="14"/>
      <c r="C82" s="15"/>
      <c r="D82" s="15"/>
      <c r="E82" s="17"/>
      <c r="F82" s="15"/>
      <c r="G82" s="15"/>
      <c r="H82" s="16"/>
      <c r="I82" s="16"/>
      <c r="J82" s="15"/>
      <c r="K82" s="16"/>
      <c r="L82" s="16"/>
      <c r="M82" s="16"/>
      <c r="N82" s="16"/>
      <c r="O82" s="16"/>
      <c r="P82" s="16"/>
      <c r="Q82" s="16"/>
    </row>
    <row r="83" spans="1:17" x14ac:dyDescent="0.25">
      <c r="A83" s="18">
        <v>73</v>
      </c>
      <c r="B83" s="14"/>
      <c r="C83" s="15"/>
      <c r="D83" s="15"/>
      <c r="E83" s="17"/>
      <c r="F83" s="15"/>
      <c r="G83" s="15"/>
      <c r="H83" s="16"/>
      <c r="I83" s="16"/>
      <c r="J83" s="15"/>
      <c r="K83" s="16"/>
      <c r="L83" s="16"/>
      <c r="M83" s="16"/>
      <c r="N83" s="16"/>
      <c r="O83" s="16"/>
      <c r="P83" s="16"/>
      <c r="Q83" s="16"/>
    </row>
    <row r="84" spans="1:17" x14ac:dyDescent="0.25">
      <c r="A84" s="18">
        <v>74</v>
      </c>
      <c r="B84" s="14"/>
      <c r="C84" s="15"/>
      <c r="D84" s="15"/>
      <c r="E84" s="17"/>
      <c r="F84" s="15"/>
      <c r="G84" s="15"/>
      <c r="H84" s="16"/>
      <c r="I84" s="16"/>
      <c r="J84" s="15"/>
      <c r="K84" s="16"/>
      <c r="L84" s="16"/>
      <c r="M84" s="16"/>
      <c r="N84" s="16"/>
      <c r="O84" s="16"/>
      <c r="P84" s="16"/>
      <c r="Q84" s="16"/>
    </row>
    <row r="85" spans="1:17" x14ac:dyDescent="0.25">
      <c r="A85" s="18">
        <v>75</v>
      </c>
      <c r="B85" s="14"/>
      <c r="C85" s="15"/>
      <c r="D85" s="15"/>
      <c r="E85" s="17"/>
      <c r="F85" s="15"/>
      <c r="G85" s="15"/>
      <c r="H85" s="16"/>
      <c r="I85" s="16"/>
      <c r="J85" s="15"/>
      <c r="K85" s="16"/>
      <c r="L85" s="16"/>
      <c r="M85" s="16"/>
      <c r="N85" s="16"/>
      <c r="O85" s="16"/>
      <c r="P85" s="16"/>
      <c r="Q85" s="16"/>
    </row>
    <row r="86" spans="1:17" x14ac:dyDescent="0.25">
      <c r="A86" s="18">
        <v>76</v>
      </c>
      <c r="B86" s="14"/>
      <c r="C86" s="15"/>
      <c r="D86" s="15"/>
      <c r="E86" s="17"/>
      <c r="F86" s="15"/>
      <c r="G86" s="15"/>
      <c r="H86" s="16"/>
      <c r="I86" s="16"/>
      <c r="J86" s="15"/>
      <c r="K86" s="16"/>
      <c r="L86" s="16"/>
      <c r="M86" s="16"/>
      <c r="N86" s="16"/>
      <c r="O86" s="16"/>
      <c r="P86" s="16"/>
      <c r="Q86" s="16"/>
    </row>
    <row r="87" spans="1:17" x14ac:dyDescent="0.25">
      <c r="A87" s="18">
        <v>77</v>
      </c>
      <c r="B87" s="14"/>
      <c r="C87" s="15"/>
      <c r="D87" s="15"/>
      <c r="E87" s="17"/>
      <c r="F87" s="15"/>
      <c r="G87" s="15"/>
      <c r="H87" s="16"/>
      <c r="I87" s="16"/>
      <c r="J87" s="15"/>
      <c r="K87" s="16"/>
      <c r="L87" s="16"/>
      <c r="M87" s="16"/>
      <c r="N87" s="16"/>
      <c r="O87" s="16"/>
      <c r="P87" s="16"/>
      <c r="Q87" s="16"/>
    </row>
    <row r="88" spans="1:17" x14ac:dyDescent="0.25">
      <c r="A88" s="18">
        <v>78</v>
      </c>
      <c r="B88" s="14"/>
      <c r="C88" s="15"/>
      <c r="D88" s="15"/>
      <c r="E88" s="17"/>
      <c r="F88" s="15"/>
      <c r="G88" s="15"/>
      <c r="H88" s="16"/>
      <c r="I88" s="16"/>
      <c r="J88" s="15"/>
      <c r="K88" s="16"/>
      <c r="L88" s="16"/>
      <c r="M88" s="16"/>
      <c r="N88" s="16"/>
      <c r="O88" s="16"/>
      <c r="P88" s="16"/>
      <c r="Q88" s="16"/>
    </row>
    <row r="89" spans="1:17" x14ac:dyDescent="0.25">
      <c r="A89" s="18">
        <v>79</v>
      </c>
      <c r="B89" s="14"/>
      <c r="C89" s="15"/>
      <c r="D89" s="15"/>
      <c r="E89" s="17"/>
      <c r="F89" s="15"/>
      <c r="G89" s="15"/>
      <c r="H89" s="16"/>
      <c r="I89" s="16"/>
      <c r="J89" s="15"/>
      <c r="K89" s="16"/>
      <c r="L89" s="16"/>
      <c r="M89" s="16"/>
      <c r="N89" s="16"/>
      <c r="O89" s="16"/>
      <c r="P89" s="16"/>
      <c r="Q89" s="16"/>
    </row>
    <row r="90" spans="1:17" x14ac:dyDescent="0.25">
      <c r="A90" s="18">
        <v>80</v>
      </c>
      <c r="B90" s="14"/>
      <c r="C90" s="15"/>
      <c r="D90" s="15"/>
      <c r="E90" s="17"/>
      <c r="F90" s="15"/>
      <c r="G90" s="15"/>
      <c r="H90" s="16"/>
      <c r="I90" s="16"/>
      <c r="J90" s="15"/>
      <c r="K90" s="16"/>
      <c r="L90" s="16"/>
      <c r="M90" s="16"/>
      <c r="N90" s="16"/>
      <c r="O90" s="16"/>
      <c r="P90" s="16"/>
      <c r="Q90" s="16"/>
    </row>
    <row r="91" spans="1:17" x14ac:dyDescent="0.25">
      <c r="A91" s="18">
        <v>81</v>
      </c>
      <c r="B91" s="14"/>
      <c r="C91" s="15"/>
      <c r="D91" s="15"/>
      <c r="E91" s="17"/>
      <c r="F91" s="15"/>
      <c r="G91" s="15"/>
      <c r="H91" s="16"/>
      <c r="I91" s="16"/>
      <c r="J91" s="15"/>
      <c r="K91" s="16"/>
      <c r="L91" s="16"/>
      <c r="M91" s="16"/>
      <c r="N91" s="16"/>
      <c r="O91" s="16"/>
      <c r="P91" s="16"/>
      <c r="Q91" s="16"/>
    </row>
    <row r="92" spans="1:17" x14ac:dyDescent="0.25">
      <c r="A92" s="18">
        <v>82</v>
      </c>
      <c r="B92" s="14"/>
      <c r="C92" s="15"/>
      <c r="D92" s="15"/>
      <c r="E92" s="17"/>
      <c r="F92" s="15"/>
      <c r="G92" s="15"/>
      <c r="H92" s="16"/>
      <c r="I92" s="16"/>
      <c r="J92" s="15"/>
      <c r="K92" s="16"/>
      <c r="L92" s="16"/>
      <c r="M92" s="16"/>
      <c r="N92" s="16"/>
      <c r="O92" s="16"/>
      <c r="P92" s="16"/>
      <c r="Q92" s="16"/>
    </row>
    <row r="93" spans="1:17" x14ac:dyDescent="0.25">
      <c r="A93" s="18">
        <v>83</v>
      </c>
      <c r="B93" s="14"/>
      <c r="C93" s="15"/>
      <c r="D93" s="15"/>
      <c r="E93" s="17"/>
      <c r="F93" s="15"/>
      <c r="G93" s="15"/>
      <c r="H93" s="16"/>
      <c r="I93" s="16"/>
      <c r="J93" s="15"/>
      <c r="K93" s="16"/>
      <c r="L93" s="16"/>
      <c r="M93" s="16"/>
      <c r="N93" s="16"/>
      <c r="O93" s="16"/>
      <c r="P93" s="16"/>
      <c r="Q93" s="16"/>
    </row>
    <row r="94" spans="1:17" x14ac:dyDescent="0.25">
      <c r="A94" s="18">
        <v>84</v>
      </c>
      <c r="B94" s="14"/>
      <c r="C94" s="15"/>
      <c r="D94" s="15"/>
      <c r="E94" s="17"/>
      <c r="F94" s="15"/>
      <c r="G94" s="15"/>
      <c r="H94" s="16"/>
      <c r="I94" s="16"/>
      <c r="J94" s="15"/>
      <c r="K94" s="16"/>
      <c r="L94" s="16"/>
      <c r="M94" s="16"/>
      <c r="N94" s="16"/>
      <c r="O94" s="16"/>
      <c r="P94" s="16"/>
      <c r="Q94" s="16"/>
    </row>
    <row r="95" spans="1:17" x14ac:dyDescent="0.25">
      <c r="A95" s="18">
        <v>85</v>
      </c>
      <c r="B95" s="14"/>
      <c r="C95" s="15"/>
      <c r="D95" s="15"/>
      <c r="E95" s="17"/>
      <c r="F95" s="15"/>
      <c r="G95" s="15"/>
      <c r="H95" s="16"/>
      <c r="I95" s="16"/>
      <c r="J95" s="15"/>
      <c r="K95" s="16"/>
      <c r="L95" s="16"/>
      <c r="M95" s="16"/>
      <c r="N95" s="16"/>
      <c r="O95" s="16"/>
      <c r="P95" s="16"/>
      <c r="Q95" s="16"/>
    </row>
    <row r="96" spans="1:17" x14ac:dyDescent="0.25">
      <c r="A96" s="18">
        <v>86</v>
      </c>
      <c r="B96" s="14"/>
      <c r="C96" s="15"/>
      <c r="D96" s="15"/>
      <c r="E96" s="17"/>
      <c r="F96" s="15"/>
      <c r="G96" s="15"/>
      <c r="H96" s="16"/>
      <c r="I96" s="16"/>
      <c r="J96" s="15"/>
      <c r="K96" s="16"/>
      <c r="L96" s="16"/>
      <c r="M96" s="16"/>
      <c r="N96" s="16"/>
      <c r="O96" s="16"/>
      <c r="P96" s="16"/>
      <c r="Q96" s="16"/>
    </row>
    <row r="97" spans="1:17" x14ac:dyDescent="0.25">
      <c r="A97" s="18">
        <v>87</v>
      </c>
      <c r="B97" s="14"/>
      <c r="C97" s="15"/>
      <c r="D97" s="15"/>
      <c r="E97" s="17"/>
      <c r="F97" s="15"/>
      <c r="G97" s="15"/>
      <c r="H97" s="16"/>
      <c r="I97" s="16"/>
      <c r="J97" s="15"/>
      <c r="K97" s="16"/>
      <c r="L97" s="16"/>
      <c r="M97" s="16"/>
      <c r="N97" s="16"/>
      <c r="O97" s="16"/>
      <c r="P97" s="16"/>
      <c r="Q97" s="16"/>
    </row>
    <row r="98" spans="1:17" x14ac:dyDescent="0.25">
      <c r="A98" s="18">
        <v>88</v>
      </c>
      <c r="B98" s="14"/>
      <c r="C98" s="15"/>
      <c r="D98" s="15"/>
      <c r="E98" s="17"/>
      <c r="F98" s="15"/>
      <c r="G98" s="15"/>
      <c r="H98" s="16"/>
      <c r="I98" s="16"/>
      <c r="J98" s="15"/>
      <c r="K98" s="16"/>
      <c r="L98" s="16"/>
      <c r="M98" s="16"/>
      <c r="N98" s="16"/>
      <c r="O98" s="16"/>
      <c r="P98" s="16"/>
      <c r="Q98" s="16"/>
    </row>
    <row r="99" spans="1:17" x14ac:dyDescent="0.25">
      <c r="A99" s="18">
        <v>89</v>
      </c>
      <c r="B99" s="14"/>
      <c r="C99" s="15"/>
      <c r="D99" s="15"/>
      <c r="E99" s="17"/>
      <c r="F99" s="15"/>
      <c r="G99" s="15"/>
      <c r="H99" s="16"/>
      <c r="I99" s="16"/>
      <c r="J99" s="15"/>
      <c r="K99" s="16"/>
      <c r="L99" s="16"/>
      <c r="M99" s="16"/>
      <c r="N99" s="16"/>
      <c r="O99" s="16"/>
      <c r="P99" s="16"/>
      <c r="Q99" s="16"/>
    </row>
    <row r="100" spans="1:17" x14ac:dyDescent="0.25">
      <c r="A100" s="18">
        <v>90</v>
      </c>
      <c r="B100" s="14"/>
      <c r="C100" s="15"/>
      <c r="D100" s="15"/>
      <c r="E100" s="17"/>
      <c r="F100" s="15"/>
      <c r="G100" s="15"/>
      <c r="H100" s="16"/>
      <c r="I100" s="16"/>
      <c r="J100" s="15"/>
      <c r="K100" s="16"/>
      <c r="L100" s="16"/>
      <c r="M100" s="16"/>
      <c r="N100" s="16"/>
      <c r="O100" s="16"/>
      <c r="P100" s="16"/>
      <c r="Q100" s="16"/>
    </row>
    <row r="101" spans="1:17" x14ac:dyDescent="0.25">
      <c r="A101" s="18">
        <v>91</v>
      </c>
      <c r="B101" s="14"/>
      <c r="C101" s="15"/>
      <c r="D101" s="15"/>
      <c r="E101" s="17"/>
      <c r="F101" s="15"/>
      <c r="G101" s="15"/>
      <c r="H101" s="16"/>
      <c r="I101" s="16"/>
      <c r="J101" s="15"/>
      <c r="K101" s="16"/>
      <c r="L101" s="16"/>
      <c r="M101" s="16"/>
      <c r="N101" s="16"/>
      <c r="O101" s="16"/>
      <c r="P101" s="16"/>
      <c r="Q101" s="16"/>
    </row>
    <row r="102" spans="1:17" x14ac:dyDescent="0.25">
      <c r="A102" s="18">
        <v>92</v>
      </c>
      <c r="B102" s="14"/>
      <c r="C102" s="15"/>
      <c r="D102" s="15"/>
      <c r="E102" s="17"/>
      <c r="F102" s="15"/>
      <c r="G102" s="15"/>
      <c r="H102" s="16"/>
      <c r="I102" s="16"/>
      <c r="J102" s="15"/>
      <c r="K102" s="16"/>
      <c r="L102" s="16"/>
      <c r="M102" s="16"/>
      <c r="N102" s="16"/>
      <c r="O102" s="16"/>
      <c r="P102" s="16"/>
      <c r="Q102" s="16"/>
    </row>
    <row r="103" spans="1:17" x14ac:dyDescent="0.25">
      <c r="A103" s="18">
        <v>93</v>
      </c>
      <c r="B103" s="14"/>
      <c r="C103" s="15"/>
      <c r="D103" s="15"/>
      <c r="E103" s="17"/>
      <c r="F103" s="15"/>
      <c r="G103" s="15"/>
      <c r="H103" s="16"/>
      <c r="I103" s="16"/>
      <c r="J103" s="15"/>
      <c r="K103" s="16"/>
      <c r="L103" s="16"/>
      <c r="M103" s="16"/>
      <c r="N103" s="16"/>
      <c r="O103" s="16"/>
      <c r="P103" s="16"/>
      <c r="Q103" s="16"/>
    </row>
    <row r="104" spans="1:17" x14ac:dyDescent="0.25">
      <c r="A104" s="18">
        <v>94</v>
      </c>
      <c r="B104" s="14"/>
      <c r="C104" s="15"/>
      <c r="D104" s="15"/>
      <c r="E104" s="17"/>
      <c r="F104" s="15"/>
      <c r="G104" s="15"/>
      <c r="H104" s="16"/>
      <c r="I104" s="16"/>
      <c r="J104" s="15"/>
      <c r="K104" s="16"/>
      <c r="L104" s="16"/>
      <c r="M104" s="16"/>
      <c r="N104" s="16"/>
      <c r="O104" s="16"/>
      <c r="P104" s="16"/>
      <c r="Q104" s="16"/>
    </row>
    <row r="105" spans="1:17" x14ac:dyDescent="0.25">
      <c r="A105" s="18">
        <v>95</v>
      </c>
      <c r="B105" s="14"/>
      <c r="C105" s="15"/>
      <c r="D105" s="15"/>
      <c r="E105" s="17"/>
      <c r="F105" s="15"/>
      <c r="G105" s="15"/>
      <c r="H105" s="16"/>
      <c r="I105" s="16"/>
      <c r="J105" s="15"/>
      <c r="K105" s="16"/>
      <c r="L105" s="16"/>
      <c r="M105" s="16"/>
      <c r="N105" s="16"/>
      <c r="O105" s="16"/>
      <c r="P105" s="16"/>
      <c r="Q105" s="16"/>
    </row>
    <row r="106" spans="1:17" x14ac:dyDescent="0.25">
      <c r="A106" s="18">
        <v>96</v>
      </c>
      <c r="B106" s="14"/>
      <c r="C106" s="15"/>
      <c r="D106" s="15"/>
      <c r="E106" s="17"/>
      <c r="F106" s="15"/>
      <c r="G106" s="15"/>
      <c r="H106" s="16"/>
      <c r="I106" s="16"/>
      <c r="J106" s="15"/>
      <c r="K106" s="16"/>
      <c r="L106" s="16"/>
      <c r="M106" s="16"/>
      <c r="N106" s="16"/>
      <c r="O106" s="16"/>
      <c r="P106" s="16"/>
      <c r="Q106" s="16"/>
    </row>
    <row r="107" spans="1:17" x14ac:dyDescent="0.25">
      <c r="A107" s="18">
        <v>97</v>
      </c>
      <c r="B107" s="14"/>
      <c r="C107" s="15"/>
      <c r="D107" s="15"/>
      <c r="E107" s="17"/>
      <c r="F107" s="15"/>
      <c r="G107" s="15"/>
      <c r="H107" s="16"/>
      <c r="I107" s="16"/>
      <c r="J107" s="15"/>
      <c r="K107" s="16"/>
      <c r="L107" s="16"/>
      <c r="M107" s="16"/>
      <c r="N107" s="16"/>
      <c r="O107" s="16"/>
      <c r="P107" s="16"/>
      <c r="Q107" s="16"/>
    </row>
    <row r="108" spans="1:17" x14ac:dyDescent="0.25">
      <c r="A108" s="18">
        <v>98</v>
      </c>
      <c r="B108" s="14"/>
      <c r="C108" s="15"/>
      <c r="D108" s="15"/>
      <c r="E108" s="17"/>
      <c r="F108" s="15"/>
      <c r="G108" s="15"/>
      <c r="H108" s="16"/>
      <c r="I108" s="16"/>
      <c r="J108" s="15"/>
      <c r="K108" s="16"/>
      <c r="L108" s="16"/>
      <c r="M108" s="16"/>
      <c r="N108" s="16"/>
      <c r="O108" s="16"/>
      <c r="P108" s="16"/>
      <c r="Q108" s="16"/>
    </row>
    <row r="109" spans="1:17" x14ac:dyDescent="0.25">
      <c r="A109" s="18">
        <v>99</v>
      </c>
      <c r="B109" s="14"/>
      <c r="C109" s="15"/>
      <c r="D109" s="15"/>
      <c r="E109" s="17"/>
      <c r="F109" s="15"/>
      <c r="G109" s="15"/>
      <c r="H109" s="16"/>
      <c r="I109" s="16"/>
      <c r="J109" s="15"/>
      <c r="K109" s="16"/>
      <c r="L109" s="16"/>
      <c r="M109" s="16"/>
      <c r="N109" s="16"/>
      <c r="O109" s="16"/>
      <c r="P109" s="16"/>
      <c r="Q109" s="16"/>
    </row>
    <row r="110" spans="1:17" x14ac:dyDescent="0.25">
      <c r="A110" s="18">
        <v>100</v>
      </c>
      <c r="B110" s="14"/>
      <c r="C110" s="15"/>
      <c r="D110" s="15"/>
      <c r="E110" s="17"/>
      <c r="F110" s="15"/>
      <c r="G110" s="15"/>
      <c r="H110" s="16"/>
      <c r="I110" s="16"/>
      <c r="J110" s="15"/>
      <c r="K110" s="16"/>
      <c r="L110" s="16"/>
      <c r="M110" s="16"/>
      <c r="N110" s="16"/>
      <c r="O110" s="16"/>
      <c r="P110" s="16"/>
      <c r="Q110" s="16"/>
    </row>
    <row r="111" spans="1:17" x14ac:dyDescent="0.25">
      <c r="A111" s="18">
        <v>101</v>
      </c>
      <c r="B111" s="14"/>
      <c r="C111" s="15"/>
      <c r="D111" s="15"/>
      <c r="E111" s="17"/>
      <c r="F111" s="15"/>
      <c r="G111" s="15"/>
      <c r="H111" s="16"/>
      <c r="I111" s="16"/>
      <c r="J111" s="15"/>
      <c r="K111" s="16"/>
      <c r="L111" s="16"/>
      <c r="M111" s="16"/>
      <c r="N111" s="16"/>
      <c r="O111" s="16"/>
      <c r="P111" s="16"/>
      <c r="Q111" s="16"/>
    </row>
    <row r="112" spans="1:17" x14ac:dyDescent="0.25">
      <c r="A112" s="18">
        <v>102</v>
      </c>
      <c r="B112" s="14"/>
      <c r="C112" s="15"/>
      <c r="D112" s="15"/>
      <c r="E112" s="17"/>
      <c r="F112" s="15"/>
      <c r="G112" s="15"/>
      <c r="H112" s="16"/>
      <c r="I112" s="16"/>
      <c r="J112" s="15"/>
      <c r="K112" s="16"/>
      <c r="L112" s="16"/>
      <c r="M112" s="16"/>
      <c r="N112" s="16"/>
      <c r="O112" s="16"/>
      <c r="P112" s="16"/>
      <c r="Q112" s="16"/>
    </row>
    <row r="113" spans="1:17" x14ac:dyDescent="0.25">
      <c r="A113" s="18">
        <v>103</v>
      </c>
      <c r="B113" s="14"/>
      <c r="C113" s="15"/>
      <c r="D113" s="15"/>
      <c r="E113" s="17"/>
      <c r="F113" s="15"/>
      <c r="G113" s="15"/>
      <c r="H113" s="16"/>
      <c r="I113" s="16"/>
      <c r="J113" s="15"/>
      <c r="K113" s="16"/>
      <c r="L113" s="16"/>
      <c r="M113" s="16"/>
      <c r="N113" s="16"/>
      <c r="O113" s="16"/>
      <c r="P113" s="16"/>
      <c r="Q113" s="16"/>
    </row>
    <row r="114" spans="1:17" x14ac:dyDescent="0.25">
      <c r="A114" s="18">
        <v>104</v>
      </c>
      <c r="B114" s="14"/>
      <c r="C114" s="15"/>
      <c r="D114" s="15"/>
      <c r="E114" s="17"/>
      <c r="F114" s="15"/>
      <c r="G114" s="15"/>
      <c r="H114" s="16"/>
      <c r="I114" s="16"/>
      <c r="J114" s="15"/>
      <c r="K114" s="16"/>
      <c r="L114" s="16"/>
      <c r="M114" s="16"/>
      <c r="N114" s="16"/>
      <c r="O114" s="16"/>
      <c r="P114" s="16"/>
      <c r="Q114" s="16"/>
    </row>
    <row r="115" spans="1:17" x14ac:dyDescent="0.25">
      <c r="A115" s="18">
        <v>105</v>
      </c>
      <c r="B115" s="14"/>
      <c r="C115" s="15"/>
      <c r="D115" s="15"/>
      <c r="E115" s="17"/>
      <c r="F115" s="15"/>
      <c r="G115" s="15"/>
      <c r="H115" s="16"/>
      <c r="I115" s="16"/>
      <c r="J115" s="15"/>
      <c r="K115" s="16"/>
      <c r="L115" s="16"/>
      <c r="M115" s="16"/>
      <c r="N115" s="16"/>
      <c r="O115" s="16"/>
      <c r="P115" s="16"/>
      <c r="Q115" s="16"/>
    </row>
    <row r="116" spans="1:17" x14ac:dyDescent="0.25">
      <c r="A116" s="18">
        <v>106</v>
      </c>
      <c r="B116" s="14"/>
      <c r="C116" s="15"/>
      <c r="D116" s="15"/>
      <c r="E116" s="17"/>
      <c r="F116" s="15"/>
      <c r="G116" s="15"/>
      <c r="H116" s="16"/>
      <c r="I116" s="16"/>
      <c r="J116" s="15"/>
      <c r="K116" s="16"/>
      <c r="L116" s="16"/>
      <c r="M116" s="16"/>
      <c r="N116" s="16"/>
      <c r="O116" s="16"/>
      <c r="P116" s="16"/>
      <c r="Q116" s="16"/>
    </row>
    <row r="117" spans="1:17" x14ac:dyDescent="0.25">
      <c r="A117" s="18">
        <v>107</v>
      </c>
      <c r="B117" s="14"/>
      <c r="C117" s="15"/>
      <c r="D117" s="15"/>
      <c r="E117" s="17"/>
      <c r="F117" s="15"/>
      <c r="G117" s="15"/>
      <c r="H117" s="16"/>
      <c r="I117" s="16"/>
      <c r="J117" s="15"/>
      <c r="K117" s="16"/>
      <c r="L117" s="16"/>
      <c r="M117" s="16"/>
      <c r="N117" s="16"/>
      <c r="O117" s="16"/>
      <c r="P117" s="16"/>
      <c r="Q117" s="16"/>
    </row>
    <row r="118" spans="1:17" x14ac:dyDescent="0.25">
      <c r="A118" s="18">
        <v>108</v>
      </c>
      <c r="B118" s="14"/>
      <c r="C118" s="15"/>
      <c r="D118" s="15"/>
      <c r="E118" s="17"/>
      <c r="F118" s="15"/>
      <c r="G118" s="15"/>
      <c r="H118" s="16"/>
      <c r="I118" s="16"/>
      <c r="J118" s="15"/>
      <c r="K118" s="16"/>
      <c r="L118" s="16"/>
      <c r="M118" s="16"/>
      <c r="N118" s="16"/>
      <c r="O118" s="16"/>
      <c r="P118" s="16"/>
      <c r="Q118" s="16"/>
    </row>
    <row r="119" spans="1:17" x14ac:dyDescent="0.25">
      <c r="A119" s="18">
        <v>109</v>
      </c>
      <c r="B119" s="14"/>
      <c r="C119" s="15"/>
      <c r="D119" s="15"/>
      <c r="E119" s="17"/>
      <c r="F119" s="15"/>
      <c r="G119" s="15"/>
      <c r="H119" s="16"/>
      <c r="I119" s="16"/>
      <c r="J119" s="15"/>
      <c r="K119" s="16"/>
      <c r="L119" s="16"/>
      <c r="M119" s="16"/>
      <c r="N119" s="16"/>
      <c r="O119" s="16"/>
      <c r="P119" s="16"/>
      <c r="Q119" s="16"/>
    </row>
    <row r="120" spans="1:17" x14ac:dyDescent="0.25">
      <c r="A120" s="18">
        <v>110</v>
      </c>
      <c r="B120" s="14"/>
      <c r="C120" s="15"/>
      <c r="D120" s="15"/>
      <c r="E120" s="17"/>
      <c r="F120" s="15"/>
      <c r="G120" s="15"/>
      <c r="H120" s="16"/>
      <c r="I120" s="16"/>
      <c r="J120" s="15"/>
      <c r="K120" s="16"/>
      <c r="L120" s="16"/>
      <c r="M120" s="16"/>
      <c r="N120" s="16"/>
      <c r="O120" s="16"/>
      <c r="P120" s="16"/>
      <c r="Q120" s="16"/>
    </row>
    <row r="121" spans="1:17" x14ac:dyDescent="0.25">
      <c r="A121" s="18">
        <v>111</v>
      </c>
      <c r="B121" s="14"/>
      <c r="C121" s="15"/>
      <c r="D121" s="15"/>
      <c r="E121" s="17"/>
      <c r="F121" s="15"/>
      <c r="G121" s="15"/>
      <c r="H121" s="16"/>
      <c r="I121" s="16"/>
      <c r="J121" s="15"/>
      <c r="K121" s="16"/>
      <c r="L121" s="16"/>
      <c r="M121" s="16"/>
      <c r="N121" s="16"/>
      <c r="O121" s="16"/>
      <c r="P121" s="16"/>
      <c r="Q121" s="16"/>
    </row>
    <row r="122" spans="1:17" x14ac:dyDescent="0.25">
      <c r="A122" s="18">
        <v>112</v>
      </c>
      <c r="B122" s="14"/>
      <c r="C122" s="15"/>
      <c r="D122" s="15"/>
      <c r="E122" s="17"/>
      <c r="F122" s="15"/>
      <c r="G122" s="15"/>
      <c r="H122" s="16"/>
      <c r="I122" s="16"/>
      <c r="J122" s="15"/>
      <c r="K122" s="16"/>
      <c r="L122" s="16"/>
      <c r="M122" s="16"/>
      <c r="N122" s="16"/>
      <c r="O122" s="16"/>
      <c r="P122" s="16"/>
      <c r="Q122" s="16"/>
    </row>
    <row r="123" spans="1:17" x14ac:dyDescent="0.25">
      <c r="A123" s="18">
        <v>113</v>
      </c>
      <c r="B123" s="14"/>
      <c r="C123" s="15"/>
      <c r="D123" s="15"/>
      <c r="E123" s="17"/>
      <c r="F123" s="15"/>
      <c r="G123" s="15"/>
      <c r="H123" s="16"/>
      <c r="I123" s="16"/>
      <c r="J123" s="15"/>
      <c r="K123" s="16"/>
      <c r="L123" s="16"/>
      <c r="M123" s="16"/>
      <c r="N123" s="16"/>
      <c r="O123" s="16"/>
      <c r="P123" s="16"/>
      <c r="Q123" s="16"/>
    </row>
    <row r="124" spans="1:17" x14ac:dyDescent="0.25">
      <c r="A124" s="18">
        <v>114</v>
      </c>
      <c r="B124" s="14"/>
      <c r="C124" s="15"/>
      <c r="D124" s="15"/>
      <c r="E124" s="17"/>
      <c r="F124" s="15"/>
      <c r="G124" s="15"/>
      <c r="H124" s="16"/>
      <c r="I124" s="16"/>
      <c r="J124" s="15"/>
      <c r="K124" s="16"/>
      <c r="L124" s="16"/>
      <c r="M124" s="16"/>
      <c r="N124" s="16"/>
      <c r="O124" s="16"/>
      <c r="P124" s="16"/>
      <c r="Q124" s="16"/>
    </row>
    <row r="125" spans="1:17" x14ac:dyDescent="0.25">
      <c r="A125" s="18">
        <v>115</v>
      </c>
      <c r="B125" s="14"/>
      <c r="C125" s="15"/>
      <c r="D125" s="15"/>
      <c r="E125" s="17"/>
      <c r="F125" s="15"/>
      <c r="G125" s="15"/>
      <c r="H125" s="16"/>
      <c r="I125" s="16"/>
      <c r="J125" s="15"/>
      <c r="K125" s="16"/>
      <c r="L125" s="16"/>
      <c r="M125" s="16"/>
      <c r="N125" s="16"/>
      <c r="O125" s="16"/>
      <c r="P125" s="16"/>
      <c r="Q125" s="16"/>
    </row>
    <row r="126" spans="1:17" x14ac:dyDescent="0.25">
      <c r="A126" s="18">
        <v>116</v>
      </c>
      <c r="B126" s="14"/>
      <c r="C126" s="15"/>
      <c r="D126" s="15"/>
      <c r="E126" s="17"/>
      <c r="F126" s="15"/>
      <c r="G126" s="15"/>
      <c r="H126" s="16"/>
      <c r="I126" s="16"/>
      <c r="J126" s="15"/>
      <c r="K126" s="16"/>
      <c r="L126" s="16"/>
      <c r="M126" s="16"/>
      <c r="N126" s="16"/>
      <c r="O126" s="16"/>
      <c r="P126" s="16"/>
      <c r="Q126" s="16"/>
    </row>
    <row r="127" spans="1:17" x14ac:dyDescent="0.25">
      <c r="A127" s="18">
        <v>117</v>
      </c>
      <c r="B127" s="14"/>
      <c r="C127" s="15"/>
      <c r="D127" s="15"/>
      <c r="E127" s="17"/>
      <c r="F127" s="15"/>
      <c r="G127" s="15"/>
      <c r="H127" s="16"/>
      <c r="I127" s="16"/>
      <c r="J127" s="15"/>
      <c r="K127" s="16"/>
      <c r="L127" s="16"/>
      <c r="M127" s="16"/>
      <c r="N127" s="16"/>
      <c r="O127" s="16"/>
      <c r="P127" s="16"/>
      <c r="Q127" s="16"/>
    </row>
    <row r="128" spans="1:17" x14ac:dyDescent="0.25">
      <c r="A128" s="18">
        <v>118</v>
      </c>
      <c r="B128" s="14"/>
      <c r="C128" s="15"/>
      <c r="D128" s="15"/>
      <c r="E128" s="17"/>
      <c r="F128" s="15"/>
      <c r="G128" s="15"/>
      <c r="H128" s="16"/>
      <c r="I128" s="16"/>
      <c r="J128" s="15"/>
      <c r="K128" s="16"/>
      <c r="L128" s="16"/>
      <c r="M128" s="16"/>
      <c r="N128" s="16"/>
      <c r="O128" s="16"/>
      <c r="P128" s="16"/>
      <c r="Q128" s="16"/>
    </row>
    <row r="129" spans="1:17" x14ac:dyDescent="0.25">
      <c r="A129" s="18">
        <v>119</v>
      </c>
      <c r="B129" s="14"/>
      <c r="C129" s="15"/>
      <c r="D129" s="15"/>
      <c r="E129" s="17"/>
      <c r="F129" s="15"/>
      <c r="G129" s="15"/>
      <c r="H129" s="16"/>
      <c r="I129" s="16"/>
      <c r="J129" s="15"/>
      <c r="K129" s="16"/>
      <c r="L129" s="16"/>
      <c r="M129" s="16"/>
      <c r="N129" s="16"/>
      <c r="O129" s="16"/>
      <c r="P129" s="16"/>
      <c r="Q129" s="16"/>
    </row>
    <row r="130" spans="1:17" x14ac:dyDescent="0.25">
      <c r="A130" s="18">
        <v>120</v>
      </c>
      <c r="B130" s="14"/>
      <c r="C130" s="15"/>
      <c r="D130" s="15"/>
      <c r="E130" s="17"/>
      <c r="F130" s="15"/>
      <c r="G130" s="15"/>
      <c r="H130" s="16"/>
      <c r="I130" s="16"/>
      <c r="J130" s="15"/>
      <c r="K130" s="16"/>
      <c r="L130" s="16"/>
      <c r="M130" s="16"/>
      <c r="N130" s="16"/>
      <c r="O130" s="16"/>
      <c r="P130" s="16"/>
      <c r="Q130" s="16"/>
    </row>
    <row r="131" spans="1:17" x14ac:dyDescent="0.25">
      <c r="A131" s="18">
        <v>121</v>
      </c>
      <c r="B131" s="14"/>
      <c r="C131" s="15"/>
      <c r="D131" s="15"/>
      <c r="E131" s="17"/>
      <c r="F131" s="15"/>
      <c r="G131" s="15"/>
      <c r="H131" s="16"/>
      <c r="I131" s="16"/>
      <c r="J131" s="15"/>
      <c r="K131" s="16"/>
      <c r="L131" s="16"/>
      <c r="M131" s="16"/>
      <c r="N131" s="16"/>
      <c r="O131" s="16"/>
      <c r="P131" s="16"/>
      <c r="Q131" s="16"/>
    </row>
    <row r="132" spans="1:17" x14ac:dyDescent="0.25">
      <c r="A132" s="18">
        <v>122</v>
      </c>
      <c r="B132" s="14"/>
      <c r="C132" s="15"/>
      <c r="D132" s="15"/>
      <c r="E132" s="17"/>
      <c r="F132" s="15"/>
      <c r="G132" s="15"/>
      <c r="H132" s="16"/>
      <c r="I132" s="16"/>
      <c r="J132" s="15"/>
      <c r="K132" s="16"/>
      <c r="L132" s="16"/>
      <c r="M132" s="16"/>
      <c r="N132" s="16"/>
      <c r="O132" s="16"/>
      <c r="P132" s="16"/>
      <c r="Q132" s="16"/>
    </row>
    <row r="133" spans="1:17" x14ac:dyDescent="0.25">
      <c r="A133" s="18">
        <v>123</v>
      </c>
      <c r="B133" s="14"/>
      <c r="C133" s="15"/>
      <c r="D133" s="15"/>
      <c r="E133" s="17"/>
      <c r="F133" s="15"/>
      <c r="G133" s="15"/>
      <c r="H133" s="16"/>
      <c r="I133" s="16"/>
      <c r="J133" s="15"/>
      <c r="K133" s="16"/>
      <c r="L133" s="16"/>
      <c r="M133" s="16"/>
      <c r="N133" s="16"/>
      <c r="O133" s="16"/>
      <c r="P133" s="16"/>
      <c r="Q133" s="16"/>
    </row>
    <row r="134" spans="1:17" x14ac:dyDescent="0.25">
      <c r="A134" s="18">
        <v>124</v>
      </c>
      <c r="B134" s="14"/>
      <c r="C134" s="15"/>
      <c r="D134" s="15"/>
      <c r="E134" s="17"/>
      <c r="F134" s="15"/>
      <c r="G134" s="15"/>
      <c r="H134" s="16"/>
      <c r="I134" s="16"/>
      <c r="J134" s="15"/>
      <c r="K134" s="16"/>
      <c r="L134" s="16"/>
      <c r="M134" s="16"/>
      <c r="N134" s="16"/>
      <c r="O134" s="16"/>
      <c r="P134" s="16"/>
      <c r="Q134" s="16"/>
    </row>
    <row r="135" spans="1:17" x14ac:dyDescent="0.25">
      <c r="A135" s="18">
        <v>125</v>
      </c>
      <c r="B135" s="14"/>
      <c r="C135" s="15"/>
      <c r="D135" s="15"/>
      <c r="E135" s="17"/>
      <c r="F135" s="15"/>
      <c r="G135" s="15"/>
      <c r="H135" s="16"/>
      <c r="I135" s="16"/>
      <c r="J135" s="15"/>
      <c r="K135" s="16"/>
      <c r="L135" s="16"/>
      <c r="M135" s="16"/>
      <c r="N135" s="16"/>
      <c r="O135" s="16"/>
      <c r="P135" s="16"/>
      <c r="Q135" s="16"/>
    </row>
    <row r="136" spans="1:17" x14ac:dyDescent="0.25">
      <c r="A136" s="18">
        <v>126</v>
      </c>
      <c r="B136" s="14"/>
      <c r="C136" s="15"/>
      <c r="D136" s="15"/>
      <c r="E136" s="17"/>
      <c r="F136" s="15"/>
      <c r="G136" s="15"/>
      <c r="H136" s="16"/>
      <c r="I136" s="16"/>
      <c r="J136" s="15"/>
      <c r="K136" s="16"/>
      <c r="L136" s="16"/>
      <c r="M136" s="16"/>
      <c r="N136" s="16"/>
      <c r="O136" s="16"/>
      <c r="P136" s="16"/>
      <c r="Q136" s="16"/>
    </row>
    <row r="137" spans="1:17" x14ac:dyDescent="0.25">
      <c r="A137" s="18">
        <v>127</v>
      </c>
      <c r="B137" s="14"/>
      <c r="C137" s="15"/>
      <c r="D137" s="15"/>
      <c r="E137" s="17"/>
      <c r="F137" s="15"/>
      <c r="G137" s="15"/>
      <c r="H137" s="16"/>
      <c r="I137" s="16"/>
      <c r="J137" s="15"/>
      <c r="K137" s="16"/>
      <c r="L137" s="16"/>
      <c r="M137" s="16"/>
      <c r="N137" s="16"/>
      <c r="O137" s="16"/>
      <c r="P137" s="16"/>
      <c r="Q137" s="16"/>
    </row>
    <row r="138" spans="1:17" x14ac:dyDescent="0.25">
      <c r="A138" s="18">
        <v>128</v>
      </c>
      <c r="B138" s="14"/>
      <c r="C138" s="15"/>
      <c r="D138" s="15"/>
      <c r="E138" s="17"/>
      <c r="F138" s="15"/>
      <c r="G138" s="15"/>
      <c r="H138" s="16"/>
      <c r="I138" s="16"/>
      <c r="J138" s="15"/>
      <c r="K138" s="16"/>
      <c r="L138" s="16"/>
      <c r="M138" s="16"/>
      <c r="N138" s="16"/>
      <c r="O138" s="16"/>
      <c r="P138" s="16"/>
      <c r="Q138" s="16"/>
    </row>
    <row r="139" spans="1:17" x14ac:dyDescent="0.25">
      <c r="A139" s="18">
        <v>129</v>
      </c>
      <c r="B139" s="14"/>
      <c r="C139" s="15"/>
      <c r="D139" s="15"/>
      <c r="E139" s="17"/>
      <c r="F139" s="15"/>
      <c r="G139" s="15"/>
      <c r="H139" s="16"/>
      <c r="I139" s="16"/>
      <c r="J139" s="15"/>
      <c r="K139" s="16"/>
      <c r="L139" s="16"/>
      <c r="M139" s="16"/>
      <c r="N139" s="16"/>
      <c r="O139" s="16"/>
      <c r="P139" s="16"/>
      <c r="Q139" s="16"/>
    </row>
    <row r="140" spans="1:17" x14ac:dyDescent="0.25">
      <c r="A140" s="18">
        <v>130</v>
      </c>
      <c r="B140" s="14"/>
      <c r="C140" s="15"/>
      <c r="D140" s="15"/>
      <c r="E140" s="17"/>
      <c r="F140" s="15"/>
      <c r="G140" s="15"/>
      <c r="H140" s="16"/>
      <c r="I140" s="16"/>
      <c r="J140" s="15"/>
      <c r="K140" s="16"/>
      <c r="L140" s="16"/>
      <c r="M140" s="16"/>
      <c r="N140" s="16"/>
      <c r="O140" s="16"/>
      <c r="P140" s="16"/>
      <c r="Q140" s="16"/>
    </row>
    <row r="141" spans="1:17" x14ac:dyDescent="0.25">
      <c r="A141" s="18">
        <v>131</v>
      </c>
      <c r="B141" s="14"/>
      <c r="C141" s="15"/>
      <c r="D141" s="15"/>
      <c r="E141" s="17"/>
      <c r="F141" s="15"/>
      <c r="G141" s="15"/>
      <c r="H141" s="16"/>
      <c r="I141" s="16"/>
      <c r="J141" s="15"/>
      <c r="K141" s="16"/>
      <c r="L141" s="16"/>
      <c r="M141" s="16"/>
      <c r="N141" s="16"/>
      <c r="O141" s="16"/>
      <c r="P141" s="16"/>
      <c r="Q141" s="16"/>
    </row>
    <row r="142" spans="1:17" x14ac:dyDescent="0.25">
      <c r="A142" s="18">
        <v>132</v>
      </c>
      <c r="B142" s="14"/>
      <c r="C142" s="15"/>
      <c r="D142" s="15"/>
      <c r="E142" s="17"/>
      <c r="F142" s="15"/>
      <c r="G142" s="15"/>
      <c r="H142" s="16"/>
      <c r="I142" s="16"/>
      <c r="J142" s="15"/>
      <c r="K142" s="16"/>
      <c r="L142" s="16"/>
      <c r="M142" s="16"/>
      <c r="N142" s="16"/>
      <c r="O142" s="16"/>
      <c r="P142" s="16"/>
      <c r="Q142" s="16"/>
    </row>
    <row r="143" spans="1:17" x14ac:dyDescent="0.25">
      <c r="A143" s="18">
        <v>133</v>
      </c>
      <c r="B143" s="14"/>
      <c r="C143" s="15"/>
      <c r="D143" s="15"/>
      <c r="E143" s="17"/>
      <c r="F143" s="15"/>
      <c r="G143" s="15"/>
      <c r="H143" s="16"/>
      <c r="I143" s="16"/>
      <c r="J143" s="15"/>
      <c r="K143" s="16"/>
      <c r="L143" s="16"/>
      <c r="M143" s="16"/>
      <c r="N143" s="16"/>
      <c r="O143" s="16"/>
      <c r="P143" s="16"/>
      <c r="Q143" s="16"/>
    </row>
    <row r="144" spans="1:17" x14ac:dyDescent="0.25">
      <c r="A144" s="18">
        <v>134</v>
      </c>
      <c r="B144" s="14"/>
      <c r="C144" s="15"/>
      <c r="D144" s="15"/>
      <c r="E144" s="17"/>
      <c r="F144" s="15"/>
      <c r="G144" s="15"/>
      <c r="H144" s="16"/>
      <c r="I144" s="16"/>
      <c r="J144" s="15"/>
      <c r="K144" s="16"/>
      <c r="L144" s="16"/>
      <c r="M144" s="16"/>
      <c r="N144" s="16"/>
      <c r="O144" s="16"/>
      <c r="P144" s="16"/>
      <c r="Q144" s="16"/>
    </row>
    <row r="145" spans="1:17" x14ac:dyDescent="0.25">
      <c r="A145" s="18">
        <v>135</v>
      </c>
      <c r="B145" s="14"/>
      <c r="C145" s="15"/>
      <c r="D145" s="15"/>
      <c r="E145" s="17"/>
      <c r="F145" s="15"/>
      <c r="G145" s="15"/>
      <c r="H145" s="16"/>
      <c r="I145" s="16"/>
      <c r="J145" s="15"/>
      <c r="K145" s="16"/>
      <c r="L145" s="16"/>
      <c r="M145" s="16"/>
      <c r="N145" s="16"/>
      <c r="O145" s="16"/>
      <c r="P145" s="16"/>
      <c r="Q145" s="16"/>
    </row>
    <row r="146" spans="1:17" x14ac:dyDescent="0.25">
      <c r="A146" s="18">
        <v>136</v>
      </c>
      <c r="B146" s="14"/>
      <c r="C146" s="15"/>
      <c r="D146" s="15"/>
      <c r="E146" s="17"/>
      <c r="F146" s="15"/>
      <c r="G146" s="15"/>
      <c r="H146" s="16"/>
      <c r="I146" s="16"/>
      <c r="J146" s="15"/>
      <c r="K146" s="16"/>
      <c r="L146" s="16"/>
      <c r="M146" s="16"/>
      <c r="N146" s="16"/>
      <c r="O146" s="16"/>
      <c r="P146" s="16"/>
      <c r="Q146" s="16"/>
    </row>
    <row r="147" spans="1:17" x14ac:dyDescent="0.25">
      <c r="A147" s="18">
        <v>137</v>
      </c>
      <c r="B147" s="14"/>
      <c r="C147" s="15"/>
      <c r="D147" s="15"/>
      <c r="E147" s="17"/>
      <c r="F147" s="15"/>
      <c r="G147" s="15"/>
      <c r="H147" s="16"/>
      <c r="I147" s="16"/>
      <c r="J147" s="15"/>
      <c r="K147" s="16"/>
      <c r="L147" s="16"/>
      <c r="M147" s="16"/>
      <c r="N147" s="16"/>
      <c r="O147" s="16"/>
      <c r="P147" s="16"/>
      <c r="Q147" s="16"/>
    </row>
    <row r="148" spans="1:17" x14ac:dyDescent="0.25">
      <c r="A148" s="18">
        <v>138</v>
      </c>
      <c r="B148" s="14"/>
      <c r="C148" s="15"/>
      <c r="D148" s="15"/>
      <c r="E148" s="17"/>
      <c r="F148" s="15"/>
      <c r="G148" s="15"/>
      <c r="H148" s="16"/>
      <c r="I148" s="16"/>
      <c r="J148" s="15"/>
      <c r="K148" s="16"/>
      <c r="L148" s="16"/>
      <c r="M148" s="16"/>
      <c r="N148" s="16"/>
      <c r="O148" s="16"/>
      <c r="P148" s="16"/>
      <c r="Q148" s="16"/>
    </row>
    <row r="149" spans="1:17" x14ac:dyDescent="0.25">
      <c r="A149" s="18">
        <v>139</v>
      </c>
      <c r="B149" s="14"/>
      <c r="C149" s="15"/>
      <c r="D149" s="15"/>
      <c r="E149" s="17"/>
      <c r="F149" s="15"/>
      <c r="G149" s="15"/>
      <c r="H149" s="16"/>
      <c r="I149" s="16"/>
      <c r="J149" s="15"/>
      <c r="K149" s="16"/>
      <c r="L149" s="16"/>
      <c r="M149" s="16"/>
      <c r="N149" s="16"/>
      <c r="O149" s="16"/>
      <c r="P149" s="16"/>
      <c r="Q149" s="16"/>
    </row>
    <row r="150" spans="1:17" x14ac:dyDescent="0.25">
      <c r="A150" s="18">
        <v>140</v>
      </c>
      <c r="B150" s="14"/>
      <c r="C150" s="15"/>
      <c r="D150" s="15"/>
      <c r="E150" s="17"/>
      <c r="F150" s="15"/>
      <c r="G150" s="15"/>
      <c r="H150" s="16"/>
      <c r="I150" s="16"/>
      <c r="J150" s="15"/>
      <c r="K150" s="16"/>
      <c r="L150" s="16"/>
      <c r="M150" s="16"/>
      <c r="N150" s="16"/>
      <c r="O150" s="16"/>
      <c r="P150" s="16"/>
      <c r="Q150" s="16"/>
    </row>
    <row r="151" spans="1:17" x14ac:dyDescent="0.25">
      <c r="A151" s="18">
        <v>141</v>
      </c>
      <c r="B151" s="14"/>
      <c r="C151" s="15"/>
      <c r="D151" s="15"/>
      <c r="E151" s="17"/>
      <c r="F151" s="15"/>
      <c r="G151" s="15"/>
      <c r="H151" s="16"/>
      <c r="I151" s="16"/>
      <c r="J151" s="15"/>
      <c r="K151" s="16"/>
      <c r="L151" s="16"/>
      <c r="M151" s="16"/>
      <c r="N151" s="16"/>
      <c r="O151" s="16"/>
      <c r="P151" s="16"/>
      <c r="Q151" s="16"/>
    </row>
    <row r="152" spans="1:17" x14ac:dyDescent="0.25">
      <c r="A152" s="18">
        <v>142</v>
      </c>
      <c r="B152" s="14"/>
      <c r="C152" s="15"/>
      <c r="D152" s="15"/>
      <c r="E152" s="17"/>
      <c r="F152" s="15"/>
      <c r="G152" s="15"/>
      <c r="H152" s="16"/>
      <c r="I152" s="16"/>
      <c r="J152" s="15"/>
      <c r="K152" s="16"/>
      <c r="L152" s="16"/>
      <c r="M152" s="16"/>
      <c r="N152" s="16"/>
      <c r="O152" s="16"/>
      <c r="P152" s="16"/>
      <c r="Q152" s="16"/>
    </row>
    <row r="153" spans="1:17" x14ac:dyDescent="0.25">
      <c r="A153" s="18">
        <v>143</v>
      </c>
      <c r="B153" s="14"/>
      <c r="C153" s="15"/>
      <c r="D153" s="15"/>
      <c r="E153" s="17"/>
      <c r="F153" s="15"/>
      <c r="G153" s="15"/>
      <c r="H153" s="16"/>
      <c r="I153" s="16"/>
      <c r="J153" s="15"/>
      <c r="K153" s="16"/>
      <c r="L153" s="16"/>
      <c r="M153" s="16"/>
      <c r="N153" s="16"/>
      <c r="O153" s="16"/>
      <c r="P153" s="16"/>
      <c r="Q153" s="16"/>
    </row>
    <row r="154" spans="1:17" x14ac:dyDescent="0.25">
      <c r="A154" s="18">
        <v>144</v>
      </c>
      <c r="B154" s="14"/>
      <c r="C154" s="15"/>
      <c r="D154" s="15"/>
      <c r="E154" s="17"/>
      <c r="F154" s="15"/>
      <c r="G154" s="15"/>
      <c r="H154" s="16"/>
      <c r="I154" s="16"/>
      <c r="J154" s="15"/>
      <c r="K154" s="16"/>
      <c r="L154" s="16"/>
      <c r="M154" s="16"/>
      <c r="N154" s="16"/>
      <c r="O154" s="16"/>
      <c r="P154" s="16"/>
      <c r="Q154" s="16"/>
    </row>
    <row r="155" spans="1:17" x14ac:dyDescent="0.25">
      <c r="A155" s="18">
        <v>145</v>
      </c>
      <c r="B155" s="14"/>
      <c r="C155" s="15"/>
      <c r="D155" s="15"/>
      <c r="E155" s="17"/>
      <c r="F155" s="15"/>
      <c r="G155" s="15"/>
      <c r="H155" s="16"/>
      <c r="I155" s="16"/>
      <c r="J155" s="15"/>
      <c r="K155" s="16"/>
      <c r="L155" s="16"/>
      <c r="M155" s="16"/>
      <c r="N155" s="16"/>
      <c r="O155" s="16"/>
      <c r="P155" s="16"/>
      <c r="Q155" s="16"/>
    </row>
    <row r="156" spans="1:17" x14ac:dyDescent="0.25">
      <c r="A156" s="18">
        <v>146</v>
      </c>
      <c r="B156" s="14"/>
      <c r="C156" s="15"/>
      <c r="D156" s="15"/>
      <c r="E156" s="17"/>
      <c r="F156" s="15"/>
      <c r="G156" s="15"/>
      <c r="H156" s="16"/>
      <c r="I156" s="16"/>
      <c r="J156" s="15"/>
      <c r="K156" s="16"/>
      <c r="L156" s="16"/>
      <c r="M156" s="16"/>
      <c r="N156" s="16"/>
      <c r="O156" s="16"/>
      <c r="P156" s="16"/>
      <c r="Q156" s="16"/>
    </row>
    <row r="157" spans="1:17" x14ac:dyDescent="0.25">
      <c r="A157" s="18">
        <v>147</v>
      </c>
      <c r="B157" s="14"/>
      <c r="C157" s="15"/>
      <c r="D157" s="15"/>
      <c r="E157" s="17"/>
      <c r="F157" s="15"/>
      <c r="G157" s="15"/>
      <c r="H157" s="16"/>
      <c r="I157" s="16"/>
      <c r="J157" s="15"/>
      <c r="K157" s="16"/>
      <c r="L157" s="16"/>
      <c r="M157" s="16"/>
      <c r="N157" s="16"/>
      <c r="O157" s="16"/>
      <c r="P157" s="16"/>
      <c r="Q157" s="16"/>
    </row>
    <row r="158" spans="1:17" x14ac:dyDescent="0.25">
      <c r="A158" s="18">
        <v>148</v>
      </c>
      <c r="B158" s="14"/>
      <c r="C158" s="15"/>
      <c r="D158" s="15"/>
      <c r="E158" s="17"/>
      <c r="F158" s="15"/>
      <c r="G158" s="15"/>
      <c r="H158" s="16"/>
      <c r="I158" s="16"/>
      <c r="J158" s="15"/>
      <c r="K158" s="16"/>
      <c r="L158" s="16"/>
      <c r="M158" s="16"/>
      <c r="N158" s="16"/>
      <c r="O158" s="16"/>
      <c r="P158" s="16"/>
      <c r="Q158" s="16"/>
    </row>
    <row r="159" spans="1:17" x14ac:dyDescent="0.25">
      <c r="A159" s="18">
        <v>149</v>
      </c>
      <c r="B159" s="14"/>
      <c r="C159" s="15"/>
      <c r="D159" s="15"/>
      <c r="E159" s="17"/>
      <c r="F159" s="15"/>
      <c r="G159" s="15"/>
      <c r="H159" s="16"/>
      <c r="I159" s="16"/>
      <c r="J159" s="15"/>
      <c r="K159" s="16"/>
      <c r="L159" s="16"/>
      <c r="M159" s="16"/>
      <c r="N159" s="16"/>
      <c r="O159" s="16"/>
      <c r="P159" s="16"/>
      <c r="Q159" s="16"/>
    </row>
    <row r="160" spans="1:17" x14ac:dyDescent="0.25">
      <c r="A160" s="18">
        <v>150</v>
      </c>
      <c r="B160" s="14"/>
      <c r="C160" s="15"/>
      <c r="D160" s="15"/>
      <c r="E160" s="17"/>
      <c r="F160" s="15"/>
      <c r="G160" s="15"/>
      <c r="H160" s="16"/>
      <c r="I160" s="16"/>
      <c r="J160" s="15"/>
      <c r="K160" s="16"/>
      <c r="L160" s="16"/>
      <c r="M160" s="16"/>
      <c r="N160" s="16"/>
      <c r="O160" s="16"/>
      <c r="P160" s="16"/>
      <c r="Q160" s="16"/>
    </row>
    <row r="161" spans="1:17" x14ac:dyDescent="0.25">
      <c r="A161" s="18">
        <v>151</v>
      </c>
      <c r="B161" s="14"/>
      <c r="C161" s="15"/>
      <c r="D161" s="15"/>
      <c r="E161" s="17"/>
      <c r="F161" s="15"/>
      <c r="G161" s="15"/>
      <c r="H161" s="16"/>
      <c r="I161" s="16"/>
      <c r="J161" s="15"/>
      <c r="K161" s="16"/>
      <c r="L161" s="16"/>
      <c r="M161" s="16"/>
      <c r="N161" s="16"/>
      <c r="O161" s="16"/>
      <c r="P161" s="16"/>
      <c r="Q161" s="16"/>
    </row>
    <row r="162" spans="1:17" x14ac:dyDescent="0.25">
      <c r="A162" s="18">
        <v>152</v>
      </c>
      <c r="B162" s="14"/>
      <c r="C162" s="15"/>
      <c r="D162" s="15"/>
      <c r="E162" s="17"/>
      <c r="F162" s="15"/>
      <c r="G162" s="15"/>
      <c r="H162" s="16"/>
      <c r="I162" s="16"/>
      <c r="J162" s="15"/>
      <c r="K162" s="16"/>
      <c r="L162" s="16"/>
      <c r="M162" s="16"/>
      <c r="N162" s="16"/>
      <c r="O162" s="16"/>
      <c r="P162" s="16"/>
      <c r="Q162" s="16"/>
    </row>
    <row r="163" spans="1:17" x14ac:dyDescent="0.25">
      <c r="A163" s="18">
        <v>153</v>
      </c>
      <c r="B163" s="14"/>
      <c r="C163" s="15"/>
      <c r="D163" s="15"/>
      <c r="E163" s="17"/>
      <c r="F163" s="15"/>
      <c r="G163" s="15"/>
      <c r="H163" s="16"/>
      <c r="I163" s="16"/>
      <c r="J163" s="15"/>
      <c r="K163" s="16"/>
      <c r="L163" s="16"/>
      <c r="M163" s="16"/>
      <c r="N163" s="16"/>
      <c r="O163" s="16"/>
      <c r="P163" s="16"/>
      <c r="Q163" s="16"/>
    </row>
    <row r="164" spans="1:17" x14ac:dyDescent="0.25">
      <c r="A164" s="18">
        <v>154</v>
      </c>
      <c r="B164" s="14"/>
      <c r="C164" s="15"/>
      <c r="D164" s="15"/>
      <c r="E164" s="17"/>
      <c r="F164" s="15"/>
      <c r="G164" s="15"/>
      <c r="H164" s="16"/>
      <c r="I164" s="16"/>
      <c r="J164" s="15"/>
      <c r="K164" s="16"/>
      <c r="L164" s="16"/>
      <c r="M164" s="16"/>
      <c r="N164" s="16"/>
      <c r="O164" s="16"/>
      <c r="P164" s="16"/>
      <c r="Q164" s="16"/>
    </row>
    <row r="165" spans="1:17" x14ac:dyDescent="0.25">
      <c r="A165" s="18">
        <v>155</v>
      </c>
      <c r="B165" s="14"/>
      <c r="C165" s="15"/>
      <c r="D165" s="15"/>
      <c r="E165" s="17"/>
      <c r="F165" s="15"/>
      <c r="G165" s="15"/>
      <c r="H165" s="16"/>
      <c r="I165" s="16"/>
      <c r="J165" s="15"/>
      <c r="K165" s="16"/>
      <c r="L165" s="16"/>
      <c r="M165" s="16"/>
      <c r="N165" s="16"/>
      <c r="O165" s="16"/>
      <c r="P165" s="16"/>
      <c r="Q165" s="16"/>
    </row>
    <row r="166" spans="1:17" x14ac:dyDescent="0.25">
      <c r="A166" s="18">
        <v>156</v>
      </c>
      <c r="B166" s="14"/>
      <c r="C166" s="15"/>
      <c r="D166" s="15"/>
      <c r="E166" s="17"/>
      <c r="F166" s="15"/>
      <c r="G166" s="15"/>
      <c r="H166" s="16"/>
      <c r="I166" s="16"/>
      <c r="J166" s="15"/>
      <c r="K166" s="16"/>
      <c r="L166" s="16"/>
      <c r="M166" s="16"/>
      <c r="N166" s="16"/>
      <c r="O166" s="16"/>
      <c r="P166" s="16"/>
      <c r="Q166" s="16"/>
    </row>
    <row r="167" spans="1:17" x14ac:dyDescent="0.25">
      <c r="A167" s="18">
        <v>157</v>
      </c>
      <c r="B167" s="14"/>
      <c r="C167" s="15"/>
      <c r="D167" s="15"/>
      <c r="E167" s="17"/>
      <c r="F167" s="15"/>
      <c r="G167" s="15"/>
      <c r="H167" s="16"/>
      <c r="I167" s="16"/>
      <c r="J167" s="15"/>
      <c r="K167" s="16"/>
      <c r="L167" s="16"/>
      <c r="M167" s="16"/>
      <c r="N167" s="16"/>
      <c r="O167" s="16"/>
      <c r="P167" s="16"/>
      <c r="Q167" s="16"/>
    </row>
    <row r="168" spans="1:17" x14ac:dyDescent="0.25">
      <c r="A168" s="18">
        <v>158</v>
      </c>
      <c r="B168" s="14"/>
      <c r="C168" s="15"/>
      <c r="D168" s="15"/>
      <c r="E168" s="17"/>
      <c r="F168" s="15"/>
      <c r="G168" s="15"/>
      <c r="H168" s="16"/>
      <c r="I168" s="16"/>
      <c r="J168" s="15"/>
      <c r="K168" s="16"/>
      <c r="L168" s="16"/>
      <c r="M168" s="16"/>
      <c r="N168" s="16"/>
      <c r="O168" s="16"/>
      <c r="P168" s="16"/>
      <c r="Q168" s="16"/>
    </row>
    <row r="169" spans="1:17" x14ac:dyDescent="0.25">
      <c r="A169" s="18">
        <v>159</v>
      </c>
      <c r="B169" s="14"/>
      <c r="C169" s="15"/>
      <c r="D169" s="15"/>
      <c r="E169" s="17"/>
      <c r="F169" s="15"/>
      <c r="G169" s="15"/>
      <c r="H169" s="16"/>
      <c r="I169" s="16"/>
      <c r="J169" s="15"/>
      <c r="K169" s="16"/>
      <c r="L169" s="16"/>
      <c r="M169" s="16"/>
      <c r="N169" s="16"/>
      <c r="O169" s="16"/>
      <c r="P169" s="16"/>
      <c r="Q169" s="16"/>
    </row>
    <row r="170" spans="1:17" x14ac:dyDescent="0.25">
      <c r="A170" s="18">
        <v>160</v>
      </c>
      <c r="B170" s="14"/>
      <c r="C170" s="15"/>
      <c r="D170" s="15"/>
      <c r="E170" s="17"/>
      <c r="F170" s="15"/>
      <c r="G170" s="15"/>
      <c r="H170" s="16"/>
      <c r="I170" s="16"/>
      <c r="J170" s="15"/>
      <c r="K170" s="16"/>
      <c r="L170" s="16"/>
      <c r="M170" s="16"/>
      <c r="N170" s="16"/>
      <c r="O170" s="16"/>
      <c r="P170" s="16"/>
      <c r="Q170" s="16"/>
    </row>
    <row r="171" spans="1:17" x14ac:dyDescent="0.25">
      <c r="A171" s="18">
        <v>161</v>
      </c>
      <c r="B171" s="14"/>
      <c r="C171" s="15"/>
      <c r="D171" s="15"/>
      <c r="E171" s="17"/>
      <c r="F171" s="15"/>
      <c r="G171" s="15"/>
      <c r="H171" s="16"/>
      <c r="I171" s="16"/>
      <c r="J171" s="15"/>
      <c r="K171" s="16"/>
      <c r="L171" s="16"/>
      <c r="M171" s="16"/>
      <c r="N171" s="16"/>
      <c r="O171" s="16"/>
      <c r="P171" s="16"/>
      <c r="Q171" s="16"/>
    </row>
    <row r="172" spans="1:17" x14ac:dyDescent="0.25">
      <c r="A172" s="18">
        <v>162</v>
      </c>
      <c r="B172" s="14"/>
      <c r="C172" s="15"/>
      <c r="D172" s="15"/>
      <c r="E172" s="17"/>
      <c r="F172" s="15"/>
      <c r="G172" s="15"/>
      <c r="H172" s="16"/>
      <c r="I172" s="16"/>
      <c r="J172" s="15"/>
      <c r="K172" s="16"/>
      <c r="L172" s="16"/>
      <c r="M172" s="16"/>
      <c r="N172" s="16"/>
      <c r="O172" s="16"/>
      <c r="P172" s="16"/>
      <c r="Q172" s="16"/>
    </row>
    <row r="173" spans="1:17" x14ac:dyDescent="0.25">
      <c r="A173" s="18">
        <v>163</v>
      </c>
      <c r="B173" s="14"/>
      <c r="C173" s="15"/>
      <c r="D173" s="15"/>
      <c r="E173" s="17"/>
      <c r="F173" s="15"/>
      <c r="G173" s="15"/>
      <c r="H173" s="16"/>
      <c r="I173" s="16"/>
      <c r="J173" s="15"/>
      <c r="K173" s="16"/>
      <c r="L173" s="16"/>
      <c r="M173" s="16"/>
      <c r="N173" s="16"/>
      <c r="O173" s="16"/>
      <c r="P173" s="16"/>
      <c r="Q173" s="16"/>
    </row>
    <row r="174" spans="1:17" x14ac:dyDescent="0.25">
      <c r="A174" s="18">
        <v>164</v>
      </c>
      <c r="B174" s="14"/>
      <c r="C174" s="15"/>
      <c r="D174" s="15"/>
      <c r="E174" s="17"/>
      <c r="F174" s="15"/>
      <c r="G174" s="15"/>
      <c r="H174" s="16"/>
      <c r="I174" s="16"/>
      <c r="J174" s="15"/>
      <c r="K174" s="16"/>
      <c r="L174" s="16"/>
      <c r="M174" s="16"/>
      <c r="N174" s="16"/>
      <c r="O174" s="16"/>
      <c r="P174" s="16"/>
      <c r="Q174" s="16"/>
    </row>
    <row r="175" spans="1:17" x14ac:dyDescent="0.25">
      <c r="A175" s="18">
        <v>165</v>
      </c>
      <c r="B175" s="14"/>
      <c r="C175" s="15"/>
      <c r="D175" s="15"/>
      <c r="E175" s="17"/>
      <c r="F175" s="15"/>
      <c r="G175" s="15"/>
      <c r="H175" s="16"/>
      <c r="I175" s="16"/>
      <c r="J175" s="15"/>
      <c r="K175" s="16"/>
      <c r="L175" s="16"/>
      <c r="M175" s="16"/>
      <c r="N175" s="16"/>
      <c r="O175" s="16"/>
      <c r="P175" s="16"/>
      <c r="Q175" s="16"/>
    </row>
    <row r="176" spans="1:17" x14ac:dyDescent="0.25">
      <c r="A176" s="18">
        <v>166</v>
      </c>
      <c r="B176" s="14"/>
      <c r="C176" s="15"/>
      <c r="D176" s="15"/>
      <c r="E176" s="17"/>
      <c r="F176" s="15"/>
      <c r="G176" s="15"/>
      <c r="H176" s="16"/>
      <c r="I176" s="16"/>
      <c r="J176" s="15"/>
      <c r="K176" s="16"/>
      <c r="L176" s="16"/>
      <c r="M176" s="16"/>
      <c r="N176" s="16"/>
      <c r="O176" s="16"/>
      <c r="P176" s="16"/>
      <c r="Q176" s="16"/>
    </row>
    <row r="177" spans="1:17" x14ac:dyDescent="0.25">
      <c r="A177" s="18">
        <v>167</v>
      </c>
      <c r="B177" s="14"/>
      <c r="C177" s="15"/>
      <c r="D177" s="15"/>
      <c r="E177" s="17"/>
      <c r="F177" s="15"/>
      <c r="G177" s="15"/>
      <c r="H177" s="16"/>
      <c r="I177" s="16"/>
      <c r="J177" s="15"/>
      <c r="K177" s="16"/>
      <c r="L177" s="16"/>
      <c r="M177" s="16"/>
      <c r="N177" s="16"/>
      <c r="O177" s="16"/>
      <c r="P177" s="16"/>
      <c r="Q177" s="16"/>
    </row>
    <row r="178" spans="1:17" x14ac:dyDescent="0.25">
      <c r="A178" s="18">
        <v>168</v>
      </c>
      <c r="B178" s="14"/>
      <c r="C178" s="15"/>
      <c r="D178" s="15"/>
      <c r="E178" s="17"/>
      <c r="F178" s="15"/>
      <c r="G178" s="15"/>
      <c r="H178" s="16"/>
      <c r="I178" s="16"/>
      <c r="J178" s="15"/>
      <c r="K178" s="16"/>
      <c r="L178" s="16"/>
      <c r="M178" s="16"/>
      <c r="N178" s="16"/>
      <c r="O178" s="16"/>
      <c r="P178" s="16"/>
      <c r="Q178" s="16"/>
    </row>
    <row r="179" spans="1:17" x14ac:dyDescent="0.25">
      <c r="A179" s="18">
        <v>169</v>
      </c>
      <c r="B179" s="14"/>
      <c r="C179" s="15"/>
      <c r="D179" s="15"/>
      <c r="E179" s="17"/>
      <c r="F179" s="15"/>
      <c r="G179" s="15"/>
      <c r="H179" s="16"/>
      <c r="I179" s="16"/>
      <c r="J179" s="15"/>
      <c r="K179" s="16"/>
      <c r="L179" s="16"/>
      <c r="M179" s="16"/>
      <c r="N179" s="16"/>
      <c r="O179" s="16"/>
      <c r="P179" s="16"/>
      <c r="Q179" s="16"/>
    </row>
    <row r="180" spans="1:17" x14ac:dyDescent="0.25">
      <c r="A180" s="18">
        <v>170</v>
      </c>
      <c r="B180" s="14"/>
      <c r="C180" s="15"/>
      <c r="D180" s="15"/>
      <c r="E180" s="17"/>
      <c r="F180" s="15"/>
      <c r="G180" s="15"/>
      <c r="H180" s="16"/>
      <c r="I180" s="16"/>
      <c r="J180" s="15"/>
      <c r="K180" s="16"/>
      <c r="L180" s="16"/>
      <c r="M180" s="16"/>
      <c r="N180" s="16"/>
      <c r="O180" s="16"/>
      <c r="P180" s="16"/>
      <c r="Q180" s="16"/>
    </row>
    <row r="181" spans="1:17" x14ac:dyDescent="0.25">
      <c r="A181" s="18">
        <v>171</v>
      </c>
      <c r="B181" s="14"/>
      <c r="C181" s="15"/>
      <c r="D181" s="15"/>
      <c r="E181" s="17"/>
      <c r="F181" s="15"/>
      <c r="G181" s="15"/>
      <c r="H181" s="16"/>
      <c r="I181" s="16"/>
      <c r="J181" s="15"/>
      <c r="K181" s="16"/>
      <c r="L181" s="16"/>
      <c r="M181" s="16"/>
      <c r="N181" s="16"/>
      <c r="O181" s="16"/>
      <c r="P181" s="16"/>
      <c r="Q181" s="16"/>
    </row>
    <row r="182" spans="1:17" x14ac:dyDescent="0.25">
      <c r="A182" s="18">
        <v>172</v>
      </c>
      <c r="B182" s="14"/>
      <c r="C182" s="15"/>
      <c r="D182" s="15"/>
      <c r="E182" s="17"/>
      <c r="F182" s="15"/>
      <c r="G182" s="15"/>
      <c r="H182" s="16"/>
      <c r="I182" s="16"/>
      <c r="J182" s="15"/>
      <c r="K182" s="16"/>
      <c r="L182" s="16"/>
      <c r="M182" s="16"/>
      <c r="N182" s="16"/>
      <c r="O182" s="16"/>
      <c r="P182" s="16"/>
      <c r="Q182" s="16"/>
    </row>
    <row r="183" spans="1:17" x14ac:dyDescent="0.25">
      <c r="A183" s="18">
        <v>173</v>
      </c>
      <c r="B183" s="14"/>
      <c r="C183" s="15"/>
      <c r="D183" s="15"/>
      <c r="E183" s="17"/>
      <c r="F183" s="15"/>
      <c r="G183" s="15"/>
      <c r="H183" s="16"/>
      <c r="I183" s="16"/>
      <c r="J183" s="15"/>
      <c r="K183" s="16"/>
      <c r="L183" s="16"/>
      <c r="M183" s="16"/>
      <c r="N183" s="16"/>
      <c r="O183" s="16"/>
      <c r="P183" s="16"/>
      <c r="Q183" s="16"/>
    </row>
    <row r="184" spans="1:17" x14ac:dyDescent="0.25">
      <c r="A184" s="18">
        <v>174</v>
      </c>
      <c r="B184" s="14"/>
      <c r="C184" s="15"/>
      <c r="D184" s="15"/>
      <c r="E184" s="17"/>
      <c r="F184" s="15"/>
      <c r="G184" s="15"/>
      <c r="H184" s="16"/>
      <c r="I184" s="16"/>
      <c r="J184" s="15"/>
      <c r="K184" s="16"/>
      <c r="L184" s="16"/>
      <c r="M184" s="16"/>
      <c r="N184" s="16"/>
      <c r="O184" s="16"/>
      <c r="P184" s="16"/>
      <c r="Q184" s="16"/>
    </row>
    <row r="185" spans="1:17" x14ac:dyDescent="0.25">
      <c r="A185" s="18">
        <v>175</v>
      </c>
      <c r="B185" s="14"/>
      <c r="C185" s="15"/>
      <c r="D185" s="15"/>
      <c r="E185" s="17"/>
      <c r="F185" s="15"/>
      <c r="G185" s="15"/>
      <c r="H185" s="16"/>
      <c r="I185" s="16"/>
      <c r="J185" s="15"/>
      <c r="K185" s="16"/>
      <c r="L185" s="16"/>
      <c r="M185" s="16"/>
      <c r="N185" s="16"/>
      <c r="O185" s="16"/>
      <c r="P185" s="16"/>
      <c r="Q185" s="16"/>
    </row>
    <row r="186" spans="1:17" x14ac:dyDescent="0.25">
      <c r="A186" s="18">
        <v>176</v>
      </c>
      <c r="B186" s="14"/>
      <c r="C186" s="15"/>
      <c r="D186" s="15"/>
      <c r="E186" s="17"/>
      <c r="F186" s="15"/>
      <c r="G186" s="15"/>
      <c r="H186" s="16"/>
      <c r="I186" s="16"/>
      <c r="J186" s="15"/>
      <c r="K186" s="16"/>
      <c r="L186" s="16"/>
      <c r="M186" s="16"/>
      <c r="N186" s="16"/>
      <c r="O186" s="16"/>
      <c r="P186" s="16"/>
      <c r="Q186" s="16"/>
    </row>
    <row r="187" spans="1:17" x14ac:dyDescent="0.25">
      <c r="A187" s="18">
        <v>177</v>
      </c>
      <c r="B187" s="14"/>
      <c r="C187" s="15"/>
      <c r="D187" s="15"/>
      <c r="E187" s="17"/>
      <c r="F187" s="15"/>
      <c r="G187" s="15"/>
      <c r="H187" s="16"/>
      <c r="I187" s="16"/>
      <c r="J187" s="15"/>
      <c r="K187" s="16"/>
      <c r="L187" s="16"/>
      <c r="M187" s="16"/>
      <c r="N187" s="16"/>
      <c r="O187" s="16"/>
      <c r="P187" s="16"/>
      <c r="Q187" s="16"/>
    </row>
    <row r="188" spans="1:17" x14ac:dyDescent="0.25">
      <c r="A188" s="18">
        <v>178</v>
      </c>
      <c r="B188" s="14"/>
      <c r="C188" s="15"/>
      <c r="D188" s="15"/>
      <c r="E188" s="37"/>
      <c r="F188" s="15"/>
      <c r="G188" s="15"/>
      <c r="H188" s="19"/>
      <c r="I188" s="19"/>
      <c r="J188" s="38"/>
      <c r="K188" s="19"/>
      <c r="L188" s="19"/>
      <c r="M188" s="19"/>
      <c r="N188" s="19"/>
      <c r="O188" s="19"/>
      <c r="P188" s="19"/>
      <c r="Q188" s="19"/>
    </row>
    <row r="189" spans="1:17" x14ac:dyDescent="0.25">
      <c r="A189" s="18">
        <v>179</v>
      </c>
      <c r="B189" s="14"/>
      <c r="C189" s="15"/>
      <c r="D189" s="15"/>
      <c r="E189" s="17"/>
      <c r="F189" s="15"/>
      <c r="G189" s="15"/>
      <c r="H189" s="16"/>
      <c r="I189" s="16"/>
      <c r="J189" s="15"/>
      <c r="K189" s="16"/>
      <c r="L189" s="16"/>
      <c r="M189" s="16"/>
      <c r="N189" s="16"/>
      <c r="O189" s="16"/>
      <c r="P189" s="16"/>
      <c r="Q189" s="16"/>
    </row>
    <row r="190" spans="1:17" x14ac:dyDescent="0.25">
      <c r="A190" s="18">
        <v>180</v>
      </c>
      <c r="B190" s="14"/>
      <c r="C190" s="15"/>
      <c r="D190" s="15"/>
      <c r="E190" s="17"/>
      <c r="F190" s="15"/>
      <c r="G190" s="15"/>
      <c r="H190" s="16"/>
      <c r="I190" s="16"/>
      <c r="J190" s="15"/>
      <c r="K190" s="16"/>
      <c r="L190" s="16"/>
      <c r="M190" s="16"/>
      <c r="N190" s="16"/>
      <c r="O190" s="16"/>
      <c r="P190" s="16"/>
      <c r="Q190" s="16"/>
    </row>
    <row r="191" spans="1:17" x14ac:dyDescent="0.25">
      <c r="A191" s="18">
        <v>181</v>
      </c>
      <c r="B191" s="14"/>
      <c r="C191" s="15"/>
      <c r="D191" s="15"/>
      <c r="E191" s="17"/>
      <c r="F191" s="15"/>
      <c r="G191" s="15"/>
      <c r="H191" s="16"/>
      <c r="I191" s="16"/>
      <c r="J191" s="15"/>
      <c r="K191" s="16"/>
      <c r="L191" s="16"/>
      <c r="M191" s="16"/>
      <c r="N191" s="16"/>
      <c r="O191" s="16"/>
      <c r="P191" s="16"/>
      <c r="Q191" s="16"/>
    </row>
    <row r="192" spans="1:17" x14ac:dyDescent="0.25">
      <c r="A192" s="18">
        <v>182</v>
      </c>
      <c r="B192" s="14"/>
      <c r="C192" s="15"/>
      <c r="D192" s="15"/>
      <c r="E192" s="17"/>
      <c r="F192" s="15"/>
      <c r="G192" s="15"/>
      <c r="H192" s="16"/>
      <c r="I192" s="16"/>
      <c r="J192" s="15"/>
      <c r="K192" s="16"/>
      <c r="L192" s="16"/>
      <c r="M192" s="16"/>
      <c r="N192" s="16"/>
      <c r="O192" s="16"/>
      <c r="P192" s="16"/>
      <c r="Q192" s="16"/>
    </row>
    <row r="193" spans="1:17" x14ac:dyDescent="0.25">
      <c r="A193" s="18">
        <v>183</v>
      </c>
      <c r="B193" s="14"/>
      <c r="C193" s="15"/>
      <c r="D193" s="15"/>
      <c r="E193" s="17"/>
      <c r="F193" s="15"/>
      <c r="G193" s="15"/>
      <c r="H193" s="16"/>
      <c r="I193" s="16"/>
      <c r="J193" s="15"/>
      <c r="K193" s="16"/>
      <c r="L193" s="16"/>
      <c r="M193" s="16"/>
      <c r="N193" s="16"/>
      <c r="O193" s="16"/>
      <c r="P193" s="16"/>
      <c r="Q193" s="16"/>
    </row>
    <row r="194" spans="1:17" x14ac:dyDescent="0.25">
      <c r="A194" s="18">
        <v>184</v>
      </c>
      <c r="B194" s="14"/>
      <c r="C194" s="15"/>
      <c r="D194" s="15"/>
      <c r="E194" s="17"/>
      <c r="F194" s="15"/>
      <c r="G194" s="15"/>
      <c r="H194" s="16"/>
      <c r="I194" s="16"/>
      <c r="J194" s="15"/>
      <c r="K194" s="16"/>
      <c r="L194" s="16"/>
      <c r="M194" s="16"/>
      <c r="N194" s="16"/>
      <c r="O194" s="16"/>
      <c r="P194" s="16"/>
      <c r="Q194" s="16"/>
    </row>
    <row r="195" spans="1:17" x14ac:dyDescent="0.25">
      <c r="A195" s="18">
        <v>185</v>
      </c>
      <c r="B195" s="14"/>
      <c r="C195" s="15"/>
      <c r="D195" s="15"/>
      <c r="E195" s="17"/>
      <c r="F195" s="15"/>
      <c r="G195" s="15"/>
      <c r="H195" s="16"/>
      <c r="I195" s="16"/>
      <c r="J195" s="15"/>
      <c r="K195" s="16"/>
      <c r="L195" s="16"/>
      <c r="M195" s="16"/>
      <c r="N195" s="16"/>
      <c r="O195" s="16"/>
      <c r="P195" s="16"/>
      <c r="Q195" s="16"/>
    </row>
    <row r="196" spans="1:17" x14ac:dyDescent="0.25">
      <c r="A196" s="18">
        <v>186</v>
      </c>
      <c r="B196" s="14"/>
      <c r="C196" s="15"/>
      <c r="D196" s="15"/>
      <c r="E196" s="17"/>
      <c r="F196" s="15"/>
      <c r="G196" s="15"/>
      <c r="H196" s="16"/>
      <c r="I196" s="16"/>
      <c r="J196" s="15"/>
      <c r="K196" s="16"/>
      <c r="L196" s="16"/>
      <c r="M196" s="16"/>
      <c r="N196" s="16"/>
      <c r="O196" s="16"/>
      <c r="P196" s="16"/>
      <c r="Q196" s="16"/>
    </row>
    <row r="197" spans="1:17" x14ac:dyDescent="0.25">
      <c r="A197" s="18">
        <v>187</v>
      </c>
      <c r="B197" s="14"/>
      <c r="C197" s="15"/>
      <c r="D197" s="15"/>
      <c r="E197" s="17"/>
      <c r="F197" s="15"/>
      <c r="G197" s="15"/>
      <c r="H197" s="16"/>
      <c r="I197" s="16"/>
      <c r="J197" s="15"/>
      <c r="K197" s="16"/>
      <c r="L197" s="16"/>
      <c r="M197" s="16"/>
      <c r="N197" s="16"/>
      <c r="O197" s="16"/>
      <c r="P197" s="16"/>
      <c r="Q197" s="16"/>
    </row>
    <row r="198" spans="1:17" x14ac:dyDescent="0.25">
      <c r="A198" s="18">
        <v>188</v>
      </c>
      <c r="B198" s="14"/>
      <c r="C198" s="15"/>
      <c r="D198" s="15"/>
      <c r="E198" s="17"/>
      <c r="F198" s="15"/>
      <c r="G198" s="15"/>
      <c r="H198" s="16"/>
      <c r="I198" s="16"/>
      <c r="J198" s="15"/>
      <c r="K198" s="16"/>
      <c r="L198" s="16"/>
      <c r="M198" s="16"/>
      <c r="N198" s="16"/>
      <c r="O198" s="16"/>
      <c r="P198" s="16"/>
      <c r="Q198" s="16"/>
    </row>
    <row r="199" spans="1:17" x14ac:dyDescent="0.25">
      <c r="A199" s="18">
        <v>189</v>
      </c>
      <c r="B199" s="14"/>
      <c r="C199" s="15"/>
      <c r="D199" s="15"/>
      <c r="E199" s="17"/>
      <c r="F199" s="15"/>
      <c r="G199" s="15"/>
      <c r="H199" s="16"/>
      <c r="I199" s="16"/>
      <c r="J199" s="15"/>
      <c r="K199" s="16"/>
      <c r="L199" s="16"/>
      <c r="M199" s="16"/>
      <c r="N199" s="16"/>
      <c r="O199" s="16"/>
      <c r="P199" s="16"/>
      <c r="Q199" s="16"/>
    </row>
    <row r="200" spans="1:17" x14ac:dyDescent="0.25">
      <c r="A200" s="18">
        <v>190</v>
      </c>
      <c r="B200" s="14"/>
      <c r="C200" s="15"/>
      <c r="D200" s="15"/>
      <c r="E200" s="17"/>
      <c r="F200" s="15"/>
      <c r="G200" s="15"/>
      <c r="H200" s="16"/>
      <c r="I200" s="16"/>
      <c r="J200" s="15"/>
      <c r="K200" s="16"/>
      <c r="L200" s="16"/>
      <c r="M200" s="16"/>
      <c r="N200" s="16"/>
      <c r="O200" s="16"/>
      <c r="P200" s="16"/>
      <c r="Q200" s="16"/>
    </row>
    <row r="201" spans="1:17" x14ac:dyDescent="0.25">
      <c r="A201" s="18">
        <v>191</v>
      </c>
      <c r="B201" s="14"/>
      <c r="C201" s="15"/>
      <c r="D201" s="15"/>
      <c r="E201" s="17"/>
      <c r="F201" s="15"/>
      <c r="G201" s="15"/>
      <c r="H201" s="16"/>
      <c r="I201" s="16"/>
      <c r="J201" s="15"/>
      <c r="K201" s="16"/>
      <c r="L201" s="16"/>
      <c r="M201" s="16"/>
      <c r="N201" s="16"/>
      <c r="O201" s="16"/>
      <c r="P201" s="16"/>
      <c r="Q201" s="16"/>
    </row>
    <row r="202" spans="1:17" x14ac:dyDescent="0.25">
      <c r="A202" s="18">
        <v>192</v>
      </c>
      <c r="B202" s="14"/>
      <c r="C202" s="15"/>
      <c r="D202" s="15"/>
      <c r="E202" s="17"/>
      <c r="F202" s="15"/>
      <c r="G202" s="15"/>
      <c r="H202" s="16"/>
      <c r="I202" s="16"/>
      <c r="J202" s="15"/>
      <c r="K202" s="16"/>
      <c r="L202" s="16"/>
      <c r="M202" s="16"/>
      <c r="N202" s="16"/>
      <c r="O202" s="16"/>
      <c r="P202" s="16"/>
      <c r="Q202" s="16"/>
    </row>
    <row r="203" spans="1:17" x14ac:dyDescent="0.25">
      <c r="A203" s="18">
        <v>193</v>
      </c>
      <c r="B203" s="14"/>
      <c r="C203" s="15"/>
      <c r="D203" s="15"/>
      <c r="E203" s="17"/>
      <c r="F203" s="15"/>
      <c r="G203" s="15"/>
      <c r="H203" s="16"/>
      <c r="I203" s="16"/>
      <c r="J203" s="15"/>
      <c r="K203" s="16"/>
      <c r="L203" s="16"/>
      <c r="M203" s="16"/>
      <c r="N203" s="16"/>
      <c r="O203" s="16"/>
      <c r="P203" s="16"/>
      <c r="Q203" s="16"/>
    </row>
    <row r="204" spans="1:17" x14ac:dyDescent="0.25">
      <c r="A204" s="18">
        <v>194</v>
      </c>
      <c r="B204" s="14"/>
      <c r="C204" s="15"/>
      <c r="D204" s="15"/>
      <c r="E204" s="17"/>
      <c r="F204" s="15"/>
      <c r="G204" s="15"/>
      <c r="H204" s="16"/>
      <c r="I204" s="16"/>
      <c r="J204" s="15"/>
      <c r="K204" s="16"/>
      <c r="L204" s="16"/>
      <c r="M204" s="16"/>
      <c r="N204" s="16"/>
      <c r="O204" s="16"/>
      <c r="P204" s="16"/>
      <c r="Q204" s="16"/>
    </row>
    <row r="205" spans="1:17" x14ac:dyDescent="0.25">
      <c r="A205" s="18">
        <v>195</v>
      </c>
      <c r="B205" s="14"/>
      <c r="C205" s="15"/>
      <c r="D205" s="15"/>
      <c r="E205" s="17"/>
      <c r="F205" s="15"/>
      <c r="G205" s="15"/>
      <c r="H205" s="16"/>
      <c r="I205" s="16"/>
      <c r="J205" s="15"/>
      <c r="K205" s="16"/>
      <c r="L205" s="16"/>
      <c r="M205" s="16"/>
      <c r="N205" s="16"/>
      <c r="O205" s="16"/>
      <c r="P205" s="16"/>
      <c r="Q205" s="16"/>
    </row>
    <row r="206" spans="1:17" x14ac:dyDescent="0.25">
      <c r="A206" s="18">
        <v>196</v>
      </c>
      <c r="B206" s="14"/>
      <c r="C206" s="15"/>
      <c r="D206" s="15"/>
      <c r="E206" s="17"/>
      <c r="F206" s="15"/>
      <c r="G206" s="15"/>
      <c r="H206" s="16"/>
      <c r="I206" s="16"/>
      <c r="J206" s="15"/>
      <c r="K206" s="16"/>
      <c r="L206" s="16"/>
      <c r="M206" s="16"/>
      <c r="N206" s="16"/>
      <c r="O206" s="16"/>
      <c r="P206" s="16"/>
      <c r="Q206" s="16"/>
    </row>
    <row r="207" spans="1:17" x14ac:dyDescent="0.25">
      <c r="A207" s="18">
        <v>197</v>
      </c>
      <c r="B207" s="14"/>
      <c r="C207" s="15"/>
      <c r="D207" s="15"/>
      <c r="E207" s="17"/>
      <c r="F207" s="15"/>
      <c r="G207" s="15"/>
      <c r="H207" s="16"/>
      <c r="I207" s="16"/>
      <c r="J207" s="15"/>
      <c r="K207" s="16"/>
      <c r="L207" s="16"/>
      <c r="M207" s="16"/>
      <c r="N207" s="16"/>
      <c r="O207" s="16"/>
      <c r="P207" s="16"/>
      <c r="Q207" s="16"/>
    </row>
    <row r="208" spans="1:17" x14ac:dyDescent="0.25">
      <c r="A208" s="18">
        <v>198</v>
      </c>
      <c r="B208" s="14"/>
      <c r="C208" s="15"/>
      <c r="D208" s="15"/>
      <c r="E208" s="17"/>
      <c r="F208" s="15"/>
      <c r="G208" s="15"/>
      <c r="H208" s="16"/>
      <c r="I208" s="16"/>
      <c r="J208" s="15"/>
      <c r="K208" s="16"/>
      <c r="L208" s="16"/>
      <c r="M208" s="16"/>
      <c r="N208" s="16"/>
      <c r="O208" s="16"/>
      <c r="P208" s="16"/>
      <c r="Q208" s="16"/>
    </row>
    <row r="209" spans="1:17" x14ac:dyDescent="0.25">
      <c r="A209" s="18">
        <v>199</v>
      </c>
      <c r="B209" s="14"/>
      <c r="C209" s="15"/>
      <c r="D209" s="15"/>
      <c r="E209" s="17"/>
      <c r="F209" s="15"/>
      <c r="G209" s="15"/>
      <c r="H209" s="16"/>
      <c r="I209" s="16"/>
      <c r="J209" s="15"/>
      <c r="K209" s="16"/>
      <c r="L209" s="16"/>
      <c r="M209" s="16"/>
      <c r="N209" s="16"/>
      <c r="O209" s="16"/>
      <c r="P209" s="16"/>
      <c r="Q209" s="16"/>
    </row>
    <row r="210" spans="1:17" x14ac:dyDescent="0.25">
      <c r="A210" s="18">
        <v>200</v>
      </c>
      <c r="B210" s="14"/>
      <c r="C210" s="15"/>
      <c r="D210" s="15"/>
      <c r="E210" s="17"/>
      <c r="F210" s="15"/>
      <c r="G210" s="15"/>
      <c r="H210" s="16"/>
      <c r="I210" s="16"/>
      <c r="J210" s="15"/>
      <c r="K210" s="16"/>
      <c r="L210" s="16"/>
      <c r="M210" s="16"/>
      <c r="N210" s="16"/>
      <c r="O210" s="16"/>
      <c r="P210" s="16"/>
      <c r="Q210" s="16"/>
    </row>
    <row r="211" spans="1:17" x14ac:dyDescent="0.25">
      <c r="A211" s="18">
        <v>201</v>
      </c>
      <c r="B211" s="14"/>
      <c r="C211" s="15"/>
      <c r="D211" s="15"/>
      <c r="E211" s="17"/>
      <c r="F211" s="15"/>
      <c r="G211" s="15"/>
      <c r="H211" s="16"/>
      <c r="I211" s="16"/>
      <c r="J211" s="15"/>
      <c r="K211" s="16"/>
      <c r="L211" s="16"/>
      <c r="M211" s="16"/>
      <c r="N211" s="16"/>
      <c r="O211" s="16"/>
      <c r="P211" s="16"/>
      <c r="Q211" s="16"/>
    </row>
    <row r="212" spans="1:17" x14ac:dyDescent="0.25">
      <c r="A212" s="18">
        <v>202</v>
      </c>
      <c r="B212" s="14"/>
      <c r="C212" s="15"/>
      <c r="D212" s="15"/>
      <c r="E212" s="17"/>
      <c r="F212" s="15"/>
      <c r="G212" s="15"/>
      <c r="H212" s="16"/>
      <c r="I212" s="16"/>
      <c r="J212" s="15"/>
      <c r="K212" s="16"/>
      <c r="L212" s="16"/>
      <c r="M212" s="16"/>
      <c r="N212" s="16"/>
      <c r="O212" s="16"/>
      <c r="P212" s="16"/>
      <c r="Q212" s="16"/>
    </row>
    <row r="213" spans="1:17" x14ac:dyDescent="0.25">
      <c r="A213" s="18">
        <v>203</v>
      </c>
      <c r="B213" s="14"/>
      <c r="C213" s="15"/>
      <c r="D213" s="15"/>
      <c r="E213" s="17"/>
      <c r="F213" s="15"/>
      <c r="G213" s="15"/>
      <c r="H213" s="16"/>
      <c r="I213" s="16"/>
      <c r="J213" s="15"/>
      <c r="K213" s="16"/>
      <c r="L213" s="16"/>
      <c r="M213" s="16"/>
      <c r="N213" s="16"/>
      <c r="O213" s="16"/>
      <c r="P213" s="16"/>
      <c r="Q213" s="16"/>
    </row>
    <row r="214" spans="1:17" x14ac:dyDescent="0.25">
      <c r="A214" s="18">
        <v>204</v>
      </c>
      <c r="B214" s="14"/>
      <c r="C214" s="15"/>
      <c r="D214" s="15"/>
      <c r="E214" s="17"/>
      <c r="F214" s="15"/>
      <c r="G214" s="15"/>
      <c r="H214" s="16"/>
      <c r="I214" s="16"/>
      <c r="J214" s="15"/>
      <c r="K214" s="16"/>
      <c r="L214" s="16"/>
      <c r="M214" s="16"/>
      <c r="N214" s="16"/>
      <c r="O214" s="16"/>
      <c r="P214" s="16"/>
      <c r="Q214" s="16"/>
    </row>
    <row r="215" spans="1:17" x14ac:dyDescent="0.25">
      <c r="A215" s="18">
        <v>205</v>
      </c>
      <c r="B215" s="14"/>
      <c r="C215" s="15"/>
      <c r="D215" s="15"/>
      <c r="E215" s="17"/>
      <c r="F215" s="15"/>
      <c r="G215" s="15"/>
      <c r="H215" s="16"/>
      <c r="I215" s="16"/>
      <c r="J215" s="15"/>
      <c r="K215" s="16"/>
      <c r="L215" s="16"/>
      <c r="M215" s="16"/>
      <c r="N215" s="16"/>
      <c r="O215" s="16"/>
      <c r="P215" s="16"/>
      <c r="Q215" s="16"/>
    </row>
    <row r="216" spans="1:17" x14ac:dyDescent="0.25">
      <c r="A216" s="18">
        <v>206</v>
      </c>
      <c r="B216" s="14"/>
      <c r="C216" s="15"/>
      <c r="D216" s="15"/>
      <c r="E216" s="17"/>
      <c r="F216" s="15"/>
      <c r="G216" s="15"/>
      <c r="H216" s="16"/>
      <c r="I216" s="16"/>
      <c r="J216" s="15"/>
      <c r="K216" s="16"/>
      <c r="L216" s="16"/>
      <c r="M216" s="16"/>
      <c r="N216" s="16"/>
      <c r="O216" s="16"/>
      <c r="P216" s="16"/>
      <c r="Q216" s="16"/>
    </row>
    <row r="217" spans="1:17" x14ac:dyDescent="0.25">
      <c r="A217" s="18">
        <v>207</v>
      </c>
      <c r="B217" s="14"/>
      <c r="C217" s="15"/>
      <c r="D217" s="15"/>
      <c r="E217" s="15"/>
      <c r="F217" s="15"/>
      <c r="G217" s="15"/>
      <c r="H217" s="16"/>
      <c r="I217" s="16"/>
      <c r="J217" s="15"/>
      <c r="K217" s="16"/>
      <c r="L217" s="16"/>
      <c r="M217" s="16"/>
      <c r="N217" s="16"/>
      <c r="O217" s="16"/>
      <c r="P217" s="16"/>
      <c r="Q217" s="16"/>
    </row>
    <row r="218" spans="1:17" x14ac:dyDescent="0.25">
      <c r="A218" s="18">
        <v>208</v>
      </c>
      <c r="B218" s="14"/>
      <c r="C218" s="15"/>
      <c r="D218" s="15"/>
      <c r="E218" s="17"/>
      <c r="F218" s="15"/>
      <c r="G218" s="15"/>
      <c r="H218" s="16"/>
      <c r="I218" s="16"/>
      <c r="J218" s="15"/>
      <c r="K218" s="16"/>
      <c r="L218" s="16"/>
      <c r="M218" s="16"/>
      <c r="N218" s="16"/>
      <c r="O218" s="16"/>
      <c r="P218" s="16"/>
      <c r="Q218" s="16"/>
    </row>
    <row r="219" spans="1:17" x14ac:dyDescent="0.25">
      <c r="A219" s="18">
        <v>209</v>
      </c>
      <c r="B219" s="14"/>
      <c r="C219" s="15"/>
      <c r="D219" s="15"/>
      <c r="E219" s="17"/>
      <c r="F219" s="15"/>
      <c r="G219" s="15"/>
      <c r="H219" s="16"/>
      <c r="I219" s="16"/>
      <c r="J219" s="15"/>
      <c r="K219" s="16"/>
      <c r="L219" s="16"/>
      <c r="M219" s="16"/>
      <c r="N219" s="16"/>
      <c r="O219" s="16"/>
      <c r="P219" s="16"/>
      <c r="Q219" s="16"/>
    </row>
    <row r="220" spans="1:17" x14ac:dyDescent="0.25">
      <c r="A220" s="18">
        <v>210</v>
      </c>
      <c r="B220" s="14"/>
      <c r="C220" s="15"/>
      <c r="D220" s="15"/>
      <c r="E220" s="17"/>
      <c r="F220" s="15"/>
      <c r="G220" s="15"/>
      <c r="H220" s="16"/>
      <c r="I220" s="16"/>
      <c r="J220" s="15"/>
      <c r="K220" s="16"/>
      <c r="L220" s="16"/>
      <c r="M220" s="16"/>
      <c r="N220" s="16"/>
      <c r="O220" s="16"/>
      <c r="P220" s="16"/>
      <c r="Q220" s="16"/>
    </row>
    <row r="221" spans="1:17" x14ac:dyDescent="0.25">
      <c r="A221" s="18">
        <v>211</v>
      </c>
      <c r="B221" s="14"/>
      <c r="C221" s="15"/>
      <c r="D221" s="15"/>
      <c r="E221" s="17"/>
      <c r="F221" s="15"/>
      <c r="G221" s="15"/>
      <c r="H221" s="16"/>
      <c r="I221" s="16"/>
      <c r="J221" s="15"/>
      <c r="K221" s="16"/>
      <c r="L221" s="16"/>
      <c r="M221" s="16"/>
      <c r="N221" s="16"/>
      <c r="O221" s="16"/>
      <c r="P221" s="16"/>
      <c r="Q221" s="16"/>
    </row>
    <row r="222" spans="1:17" x14ac:dyDescent="0.25">
      <c r="A222" s="18">
        <v>212</v>
      </c>
      <c r="B222" s="14"/>
      <c r="C222" s="15"/>
      <c r="D222" s="15"/>
      <c r="E222" s="17"/>
      <c r="F222" s="15"/>
      <c r="G222" s="15"/>
      <c r="H222" s="16"/>
      <c r="I222" s="16"/>
      <c r="J222" s="15"/>
      <c r="K222" s="16"/>
      <c r="L222" s="16"/>
      <c r="M222" s="16"/>
      <c r="N222" s="16"/>
      <c r="O222" s="16"/>
      <c r="P222" s="16"/>
      <c r="Q222" s="16"/>
    </row>
    <row r="223" spans="1:17" x14ac:dyDescent="0.25">
      <c r="A223" s="18">
        <v>213</v>
      </c>
      <c r="B223" s="14"/>
      <c r="C223" s="15"/>
      <c r="D223" s="15"/>
      <c r="E223" s="17"/>
      <c r="F223" s="15"/>
      <c r="G223" s="15"/>
      <c r="H223" s="16"/>
      <c r="I223" s="16"/>
      <c r="J223" s="15"/>
      <c r="K223" s="16"/>
      <c r="L223" s="16"/>
      <c r="M223" s="16"/>
      <c r="N223" s="16"/>
      <c r="O223" s="16"/>
      <c r="P223" s="16"/>
      <c r="Q223" s="16"/>
    </row>
    <row r="224" spans="1:17" x14ac:dyDescent="0.25">
      <c r="A224" s="18">
        <v>214</v>
      </c>
      <c r="B224" s="14"/>
      <c r="C224" s="15"/>
      <c r="D224" s="15"/>
      <c r="E224" s="17"/>
      <c r="F224" s="15"/>
      <c r="G224" s="15"/>
      <c r="H224" s="16"/>
      <c r="I224" s="16"/>
      <c r="J224" s="15"/>
      <c r="K224" s="16"/>
      <c r="L224" s="16"/>
      <c r="M224" s="16"/>
      <c r="N224" s="16"/>
      <c r="O224" s="16"/>
      <c r="P224" s="16"/>
      <c r="Q224" s="16"/>
    </row>
    <row r="225" spans="1:17" x14ac:dyDescent="0.25">
      <c r="A225" s="18">
        <v>215</v>
      </c>
      <c r="B225" s="14"/>
      <c r="C225" s="15"/>
      <c r="D225" s="15"/>
      <c r="E225" s="17"/>
      <c r="F225" s="15"/>
      <c r="G225" s="15"/>
      <c r="H225" s="16"/>
      <c r="I225" s="16"/>
      <c r="J225" s="15"/>
      <c r="K225" s="16"/>
      <c r="L225" s="16"/>
      <c r="M225" s="16"/>
      <c r="N225" s="16"/>
      <c r="O225" s="16"/>
      <c r="P225" s="16"/>
      <c r="Q225" s="16"/>
    </row>
    <row r="226" spans="1:17" x14ac:dyDescent="0.25">
      <c r="A226" s="18">
        <v>216</v>
      </c>
      <c r="B226" s="14"/>
      <c r="C226" s="15"/>
      <c r="D226" s="15"/>
      <c r="E226" s="17"/>
      <c r="F226" s="15"/>
      <c r="G226" s="15"/>
      <c r="H226" s="16"/>
      <c r="I226" s="16"/>
      <c r="J226" s="15"/>
      <c r="K226" s="16"/>
      <c r="L226" s="16"/>
      <c r="M226" s="16"/>
      <c r="N226" s="16"/>
      <c r="O226" s="16"/>
      <c r="P226" s="16"/>
      <c r="Q226" s="16"/>
    </row>
    <row r="227" spans="1:17" x14ac:dyDescent="0.25">
      <c r="A227" s="18">
        <v>217</v>
      </c>
      <c r="B227" s="14"/>
      <c r="C227" s="15"/>
      <c r="D227" s="15"/>
      <c r="E227" s="17"/>
      <c r="F227" s="15"/>
      <c r="G227" s="15"/>
      <c r="H227" s="16"/>
      <c r="I227" s="16"/>
      <c r="J227" s="15"/>
      <c r="K227" s="16"/>
      <c r="L227" s="16"/>
      <c r="M227" s="16"/>
      <c r="N227" s="16"/>
      <c r="O227" s="16"/>
      <c r="P227" s="16"/>
      <c r="Q227" s="16"/>
    </row>
    <row r="228" spans="1:17" x14ac:dyDescent="0.25">
      <c r="A228" s="18">
        <v>218</v>
      </c>
      <c r="B228" s="14"/>
      <c r="C228" s="15"/>
      <c r="D228" s="15"/>
      <c r="E228" s="17"/>
      <c r="F228" s="15"/>
      <c r="G228" s="15"/>
      <c r="H228" s="16"/>
      <c r="I228" s="16"/>
      <c r="J228" s="15"/>
      <c r="K228" s="16"/>
      <c r="L228" s="16"/>
      <c r="M228" s="16"/>
      <c r="N228" s="16"/>
      <c r="O228" s="16"/>
      <c r="P228" s="16"/>
      <c r="Q228" s="16"/>
    </row>
    <row r="229" spans="1:17" x14ac:dyDescent="0.25">
      <c r="A229" s="18">
        <v>219</v>
      </c>
      <c r="B229" s="14"/>
      <c r="C229" s="15"/>
      <c r="D229" s="15"/>
      <c r="E229" s="17"/>
      <c r="F229" s="15"/>
      <c r="G229" s="15"/>
      <c r="H229" s="16"/>
      <c r="I229" s="16"/>
      <c r="J229" s="15"/>
      <c r="K229" s="16"/>
      <c r="L229" s="16"/>
      <c r="M229" s="16"/>
      <c r="N229" s="16"/>
      <c r="O229" s="16"/>
      <c r="P229" s="16"/>
      <c r="Q229" s="16"/>
    </row>
    <row r="230" spans="1:17" x14ac:dyDescent="0.25">
      <c r="A230" s="18">
        <v>220</v>
      </c>
      <c r="B230" s="14"/>
      <c r="C230" s="15"/>
      <c r="D230" s="15"/>
      <c r="E230" s="17"/>
      <c r="F230" s="15"/>
      <c r="G230" s="15"/>
      <c r="H230" s="16"/>
      <c r="I230" s="16"/>
      <c r="J230" s="15"/>
      <c r="K230" s="16"/>
      <c r="L230" s="16"/>
      <c r="M230" s="16"/>
      <c r="N230" s="16"/>
      <c r="O230" s="16"/>
      <c r="P230" s="16"/>
      <c r="Q230" s="16"/>
    </row>
    <row r="231" spans="1:17" x14ac:dyDescent="0.25">
      <c r="A231" s="25"/>
      <c r="B231" s="14"/>
      <c r="C231" s="40"/>
      <c r="D231" s="15"/>
      <c r="E231" s="17"/>
      <c r="F231" s="15"/>
      <c r="G231" s="15"/>
      <c r="H231" s="16"/>
      <c r="I231" s="16"/>
      <c r="J231" s="15"/>
      <c r="K231" s="16"/>
      <c r="L231" s="16"/>
      <c r="M231" s="16"/>
      <c r="N231" s="16"/>
      <c r="O231" s="16"/>
      <c r="P231" s="16"/>
      <c r="Q231" s="16"/>
    </row>
    <row r="232" spans="1:17" x14ac:dyDescent="0.25">
      <c r="A232" s="18">
        <v>221</v>
      </c>
      <c r="B232" s="14"/>
      <c r="C232" s="15"/>
      <c r="D232" s="15"/>
      <c r="E232" s="17"/>
      <c r="F232" s="15"/>
      <c r="G232" s="15"/>
      <c r="H232" s="16"/>
      <c r="I232" s="16"/>
      <c r="J232" s="15"/>
      <c r="K232" s="16"/>
      <c r="L232" s="16"/>
      <c r="M232" s="16"/>
      <c r="N232" s="16"/>
      <c r="O232" s="16"/>
      <c r="P232" s="16"/>
      <c r="Q232" s="16"/>
    </row>
    <row r="233" spans="1:17" x14ac:dyDescent="0.25">
      <c r="A233" s="18">
        <v>222</v>
      </c>
      <c r="B233" s="14"/>
      <c r="C233" s="15"/>
      <c r="D233" s="15"/>
      <c r="E233" s="17"/>
      <c r="F233" s="15"/>
      <c r="G233" s="15"/>
      <c r="H233" s="16"/>
      <c r="I233" s="16"/>
      <c r="J233" s="15"/>
      <c r="K233" s="16"/>
      <c r="L233" s="16"/>
      <c r="M233" s="16"/>
      <c r="N233" s="16"/>
      <c r="O233" s="16"/>
      <c r="P233" s="16"/>
      <c r="Q233" s="16"/>
    </row>
    <row r="234" spans="1:17" x14ac:dyDescent="0.25">
      <c r="A234" s="18">
        <v>223</v>
      </c>
      <c r="B234" s="14"/>
      <c r="C234" s="15"/>
      <c r="D234" s="15"/>
      <c r="E234" s="17"/>
      <c r="F234" s="15"/>
      <c r="G234" s="15"/>
      <c r="H234" s="16"/>
      <c r="I234" s="16"/>
      <c r="J234" s="15"/>
      <c r="K234" s="16"/>
      <c r="L234" s="16"/>
      <c r="M234" s="16"/>
      <c r="N234" s="16"/>
      <c r="O234" s="16"/>
      <c r="P234" s="16"/>
      <c r="Q234" s="16"/>
    </row>
    <row r="235" spans="1:17" x14ac:dyDescent="0.25">
      <c r="A235" s="18">
        <v>224</v>
      </c>
      <c r="B235" s="14"/>
      <c r="C235" s="15"/>
      <c r="D235" s="15"/>
      <c r="E235" s="17"/>
      <c r="F235" s="15"/>
      <c r="G235" s="15"/>
      <c r="H235" s="16"/>
      <c r="I235" s="16"/>
      <c r="J235" s="15"/>
      <c r="K235" s="16"/>
      <c r="L235" s="16"/>
      <c r="M235" s="16"/>
      <c r="N235" s="16"/>
      <c r="O235" s="16"/>
      <c r="P235" s="16"/>
      <c r="Q235" s="16"/>
    </row>
    <row r="236" spans="1:17" x14ac:dyDescent="0.25">
      <c r="A236" s="18">
        <v>225</v>
      </c>
      <c r="B236" s="14"/>
      <c r="C236" s="15"/>
      <c r="D236" s="15"/>
      <c r="E236" s="17"/>
      <c r="F236" s="15"/>
      <c r="G236" s="15"/>
      <c r="H236" s="16"/>
      <c r="I236" s="16"/>
      <c r="J236" s="15"/>
      <c r="K236" s="16"/>
      <c r="L236" s="16"/>
      <c r="M236" s="16"/>
      <c r="N236" s="16"/>
      <c r="O236" s="16"/>
      <c r="P236" s="16"/>
      <c r="Q236" s="16"/>
    </row>
    <row r="237" spans="1:17" x14ac:dyDescent="0.25">
      <c r="A237" s="18">
        <v>226</v>
      </c>
      <c r="B237" s="14"/>
      <c r="C237" s="15"/>
      <c r="D237" s="15"/>
      <c r="E237" s="17"/>
      <c r="F237" s="15"/>
      <c r="G237" s="15"/>
      <c r="H237" s="16"/>
      <c r="I237" s="16"/>
      <c r="J237" s="15"/>
      <c r="K237" s="16"/>
      <c r="L237" s="16"/>
      <c r="M237" s="16"/>
      <c r="N237" s="16"/>
      <c r="O237" s="16"/>
      <c r="P237" s="16"/>
      <c r="Q237" s="16"/>
    </row>
    <row r="238" spans="1:17" x14ac:dyDescent="0.25">
      <c r="A238" s="18">
        <v>227</v>
      </c>
      <c r="B238" s="14"/>
      <c r="C238" s="15"/>
      <c r="D238" s="15"/>
      <c r="E238" s="17"/>
      <c r="F238" s="15"/>
      <c r="G238" s="15"/>
      <c r="H238" s="16"/>
      <c r="I238" s="16"/>
      <c r="J238" s="15"/>
      <c r="K238" s="16"/>
      <c r="L238" s="16"/>
      <c r="M238" s="16"/>
      <c r="N238" s="16"/>
      <c r="O238" s="16"/>
      <c r="P238" s="16"/>
      <c r="Q238" s="16"/>
    </row>
    <row r="239" spans="1:17" x14ac:dyDescent="0.25">
      <c r="A239" s="18">
        <v>228</v>
      </c>
      <c r="B239" s="14"/>
      <c r="C239" s="15"/>
      <c r="D239" s="15"/>
      <c r="E239" s="17"/>
      <c r="F239" s="15"/>
      <c r="G239" s="15"/>
      <c r="H239" s="16"/>
      <c r="I239" s="16"/>
      <c r="J239" s="15"/>
      <c r="K239" s="16"/>
      <c r="L239" s="16"/>
      <c r="M239" s="16"/>
      <c r="N239" s="16"/>
      <c r="O239" s="16"/>
      <c r="P239" s="16"/>
      <c r="Q239" s="16"/>
    </row>
    <row r="240" spans="1:17" x14ac:dyDescent="0.25">
      <c r="A240" s="18">
        <v>229</v>
      </c>
      <c r="B240" s="14"/>
      <c r="C240" s="15"/>
      <c r="D240" s="15"/>
      <c r="E240" s="17"/>
      <c r="F240" s="15"/>
      <c r="G240" s="15"/>
      <c r="H240" s="16"/>
      <c r="I240" s="16"/>
      <c r="J240" s="15"/>
      <c r="K240" s="16"/>
      <c r="L240" s="16"/>
      <c r="M240" s="16"/>
      <c r="N240" s="16"/>
      <c r="O240" s="16"/>
      <c r="P240" s="16"/>
      <c r="Q240" s="16"/>
    </row>
    <row r="241" spans="1:17" x14ac:dyDescent="0.25">
      <c r="A241" s="18">
        <v>230</v>
      </c>
      <c r="B241" s="14"/>
      <c r="C241" s="15"/>
      <c r="D241" s="15"/>
      <c r="E241" s="17"/>
      <c r="F241" s="15"/>
      <c r="G241" s="15"/>
      <c r="H241" s="16"/>
      <c r="I241" s="16"/>
      <c r="J241" s="15"/>
      <c r="K241" s="16"/>
      <c r="L241" s="16"/>
      <c r="M241" s="16"/>
      <c r="N241" s="16"/>
      <c r="O241" s="16"/>
      <c r="P241" s="16"/>
      <c r="Q241" s="16"/>
    </row>
    <row r="242" spans="1:17" x14ac:dyDescent="0.25">
      <c r="A242" s="18">
        <v>231</v>
      </c>
      <c r="B242" s="14"/>
      <c r="C242" s="15"/>
      <c r="D242" s="15"/>
      <c r="E242" s="17"/>
      <c r="F242" s="15"/>
      <c r="G242" s="15"/>
      <c r="H242" s="16"/>
      <c r="I242" s="16"/>
      <c r="J242" s="15"/>
      <c r="K242" s="16"/>
      <c r="L242" s="16"/>
      <c r="M242" s="16"/>
      <c r="N242" s="16"/>
      <c r="O242" s="16"/>
      <c r="P242" s="16"/>
      <c r="Q242" s="16"/>
    </row>
    <row r="243" spans="1:17" x14ac:dyDescent="0.25">
      <c r="A243" s="18">
        <v>232</v>
      </c>
      <c r="B243" s="14"/>
      <c r="C243" s="15"/>
      <c r="D243" s="15"/>
      <c r="E243" s="17"/>
      <c r="F243" s="15"/>
      <c r="G243" s="15"/>
      <c r="H243" s="16"/>
      <c r="I243" s="16"/>
      <c r="J243" s="15"/>
      <c r="K243" s="16"/>
      <c r="L243" s="16"/>
      <c r="M243" s="16"/>
      <c r="N243" s="16"/>
      <c r="O243" s="16"/>
      <c r="P243" s="16"/>
      <c r="Q243" s="16"/>
    </row>
    <row r="244" spans="1:17" x14ac:dyDescent="0.25">
      <c r="A244" s="18">
        <v>233</v>
      </c>
      <c r="B244" s="14"/>
      <c r="C244" s="15"/>
      <c r="D244" s="15"/>
      <c r="E244" s="17"/>
      <c r="F244" s="15"/>
      <c r="G244" s="15"/>
      <c r="H244" s="16"/>
      <c r="I244" s="16"/>
      <c r="J244" s="15"/>
      <c r="K244" s="16"/>
      <c r="L244" s="16"/>
      <c r="M244" s="16"/>
      <c r="N244" s="16"/>
      <c r="O244" s="16"/>
      <c r="P244" s="16"/>
      <c r="Q244" s="16"/>
    </row>
    <row r="245" spans="1:17" x14ac:dyDescent="0.25">
      <c r="A245" s="18">
        <v>234</v>
      </c>
      <c r="B245" s="14"/>
      <c r="C245" s="15"/>
      <c r="D245" s="15"/>
      <c r="E245" s="17"/>
      <c r="F245" s="15"/>
      <c r="G245" s="15"/>
      <c r="H245" s="16"/>
      <c r="I245" s="16"/>
      <c r="J245" s="15"/>
      <c r="K245" s="16"/>
      <c r="L245" s="16"/>
      <c r="M245" s="16"/>
      <c r="N245" s="16"/>
      <c r="O245" s="16"/>
      <c r="P245" s="16"/>
      <c r="Q245" s="16"/>
    </row>
    <row r="246" spans="1:17" x14ac:dyDescent="0.25">
      <c r="A246" s="18">
        <v>235</v>
      </c>
      <c r="B246" s="14"/>
      <c r="C246" s="15"/>
      <c r="D246" s="15"/>
      <c r="E246" s="17"/>
      <c r="F246" s="15"/>
      <c r="G246" s="15"/>
      <c r="H246" s="16"/>
      <c r="I246" s="16"/>
      <c r="J246" s="15"/>
      <c r="K246" s="16"/>
      <c r="L246" s="16"/>
      <c r="M246" s="16"/>
      <c r="N246" s="16"/>
      <c r="O246" s="16"/>
      <c r="P246" s="16"/>
      <c r="Q246" s="16"/>
    </row>
    <row r="247" spans="1:17" x14ac:dyDescent="0.25">
      <c r="A247" s="18">
        <v>236</v>
      </c>
      <c r="B247" s="14"/>
      <c r="C247" s="15"/>
      <c r="D247" s="15"/>
      <c r="E247" s="17"/>
      <c r="F247" s="15"/>
      <c r="G247" s="15"/>
      <c r="H247" s="16"/>
      <c r="I247" s="16"/>
      <c r="J247" s="15"/>
      <c r="K247" s="16"/>
      <c r="L247" s="16"/>
      <c r="M247" s="16"/>
      <c r="N247" s="16"/>
      <c r="O247" s="16"/>
      <c r="P247" s="16"/>
      <c r="Q247" s="16"/>
    </row>
    <row r="248" spans="1:17" x14ac:dyDescent="0.25">
      <c r="A248" s="18">
        <v>237</v>
      </c>
      <c r="B248" s="14"/>
      <c r="C248" s="15"/>
      <c r="D248" s="15"/>
      <c r="E248" s="17"/>
      <c r="F248" s="15"/>
      <c r="G248" s="15"/>
      <c r="H248" s="16"/>
      <c r="I248" s="16"/>
      <c r="J248" s="15"/>
      <c r="K248" s="16"/>
      <c r="L248" s="16"/>
      <c r="M248" s="16"/>
      <c r="N248" s="16"/>
      <c r="O248" s="16"/>
      <c r="P248" s="16"/>
      <c r="Q248" s="16"/>
    </row>
    <row r="249" spans="1:17" x14ac:dyDescent="0.25">
      <c r="A249" s="18">
        <v>238</v>
      </c>
      <c r="B249" s="14"/>
      <c r="C249" s="15"/>
      <c r="D249" s="15"/>
      <c r="E249" s="17"/>
      <c r="F249" s="15"/>
      <c r="G249" s="15"/>
      <c r="H249" s="16"/>
      <c r="I249" s="16"/>
      <c r="J249" s="15"/>
      <c r="K249" s="16"/>
      <c r="L249" s="16"/>
      <c r="M249" s="16"/>
      <c r="N249" s="16"/>
      <c r="O249" s="16"/>
      <c r="P249" s="16"/>
      <c r="Q249" s="16"/>
    </row>
    <row r="250" spans="1:17" x14ac:dyDescent="0.25">
      <c r="A250" s="18">
        <v>239</v>
      </c>
      <c r="B250" s="14"/>
      <c r="C250" s="15"/>
      <c r="D250" s="15"/>
      <c r="E250" s="17"/>
      <c r="F250" s="15"/>
      <c r="G250" s="15"/>
      <c r="H250" s="16"/>
      <c r="I250" s="16"/>
      <c r="J250" s="15"/>
      <c r="K250" s="16"/>
      <c r="L250" s="16"/>
      <c r="M250" s="16"/>
      <c r="N250" s="16"/>
      <c r="O250" s="16"/>
      <c r="P250" s="16"/>
      <c r="Q250" s="16"/>
    </row>
    <row r="251" spans="1:17" x14ac:dyDescent="0.25">
      <c r="A251" s="18">
        <v>240</v>
      </c>
      <c r="B251" s="14"/>
      <c r="C251" s="15"/>
      <c r="D251" s="15"/>
      <c r="E251" s="17"/>
      <c r="F251" s="15"/>
      <c r="G251" s="15"/>
      <c r="H251" s="16"/>
      <c r="I251" s="16"/>
      <c r="J251" s="15"/>
      <c r="K251" s="16"/>
      <c r="L251" s="16"/>
      <c r="M251" s="16"/>
      <c r="N251" s="16"/>
      <c r="O251" s="16"/>
      <c r="P251" s="16"/>
      <c r="Q251" s="16"/>
    </row>
    <row r="252" spans="1:17" x14ac:dyDescent="0.25">
      <c r="A252" s="18">
        <v>241</v>
      </c>
      <c r="B252" s="14"/>
      <c r="C252" s="15"/>
      <c r="D252" s="15"/>
      <c r="E252" s="17"/>
      <c r="F252" s="15"/>
      <c r="G252" s="15"/>
      <c r="H252" s="16"/>
      <c r="I252" s="16"/>
      <c r="J252" s="15"/>
      <c r="K252" s="16"/>
      <c r="L252" s="16"/>
      <c r="M252" s="16"/>
      <c r="N252" s="16"/>
      <c r="O252" s="16"/>
      <c r="P252" s="16"/>
      <c r="Q252" s="16"/>
    </row>
    <row r="253" spans="1:17" x14ac:dyDescent="0.25">
      <c r="A253" s="18">
        <v>242</v>
      </c>
      <c r="B253" s="14"/>
      <c r="C253" s="15"/>
      <c r="D253" s="15"/>
      <c r="E253" s="17"/>
      <c r="F253" s="15"/>
      <c r="G253" s="15"/>
      <c r="H253" s="16"/>
      <c r="I253" s="16"/>
      <c r="J253" s="15"/>
      <c r="K253" s="16"/>
      <c r="L253" s="16"/>
      <c r="M253" s="16"/>
      <c r="N253" s="16"/>
      <c r="O253" s="16"/>
      <c r="P253" s="16"/>
      <c r="Q253" s="16"/>
    </row>
    <row r="254" spans="1:17" x14ac:dyDescent="0.25">
      <c r="A254" s="18">
        <v>243</v>
      </c>
      <c r="B254" s="14"/>
      <c r="C254" s="15"/>
      <c r="D254" s="15"/>
      <c r="E254" s="17"/>
      <c r="F254" s="15"/>
      <c r="G254" s="15"/>
      <c r="H254" s="16"/>
      <c r="I254" s="16"/>
      <c r="J254" s="15"/>
      <c r="K254" s="16"/>
      <c r="L254" s="16"/>
      <c r="M254" s="16"/>
      <c r="N254" s="16"/>
      <c r="O254" s="16"/>
      <c r="P254" s="16"/>
      <c r="Q254" s="16"/>
    </row>
    <row r="255" spans="1:17" x14ac:dyDescent="0.25">
      <c r="A255" s="18">
        <v>244</v>
      </c>
      <c r="B255" s="14"/>
      <c r="C255" s="15"/>
      <c r="D255" s="15"/>
      <c r="E255" s="17"/>
      <c r="F255" s="15"/>
      <c r="G255" s="15"/>
      <c r="H255" s="16"/>
      <c r="I255" s="16"/>
      <c r="J255" s="15"/>
      <c r="K255" s="16"/>
      <c r="L255" s="16"/>
      <c r="M255" s="16"/>
      <c r="N255" s="16"/>
      <c r="O255" s="16"/>
      <c r="P255" s="16"/>
      <c r="Q255" s="16"/>
    </row>
    <row r="256" spans="1:17" x14ac:dyDescent="0.25">
      <c r="A256" s="18">
        <v>245</v>
      </c>
      <c r="B256" s="14"/>
      <c r="C256" s="15"/>
      <c r="D256" s="15"/>
      <c r="E256" s="17"/>
      <c r="F256" s="15"/>
      <c r="G256" s="15"/>
      <c r="H256" s="16"/>
      <c r="I256" s="16"/>
      <c r="J256" s="15"/>
      <c r="K256" s="16"/>
      <c r="L256" s="16"/>
      <c r="M256" s="16"/>
      <c r="N256" s="16"/>
      <c r="O256" s="16"/>
      <c r="P256" s="16"/>
      <c r="Q256" s="16"/>
    </row>
    <row r="257" spans="1:17" x14ac:dyDescent="0.25">
      <c r="A257" s="18">
        <v>246</v>
      </c>
      <c r="B257" s="14"/>
      <c r="C257" s="15"/>
      <c r="D257" s="15"/>
      <c r="E257" s="17"/>
      <c r="F257" s="15"/>
      <c r="G257" s="15"/>
      <c r="H257" s="16"/>
      <c r="I257" s="16"/>
      <c r="J257" s="15"/>
      <c r="K257" s="16"/>
      <c r="L257" s="16"/>
      <c r="M257" s="16"/>
      <c r="N257" s="16"/>
      <c r="O257" s="16"/>
      <c r="P257" s="16"/>
      <c r="Q257" s="16"/>
    </row>
    <row r="258" spans="1:17" x14ac:dyDescent="0.25">
      <c r="A258" s="18">
        <v>247</v>
      </c>
      <c r="B258" s="14"/>
      <c r="C258" s="15"/>
      <c r="D258" s="15"/>
      <c r="E258" s="17"/>
      <c r="F258" s="15"/>
      <c r="G258" s="15"/>
      <c r="H258" s="16"/>
      <c r="I258" s="16"/>
      <c r="J258" s="15"/>
      <c r="K258" s="16"/>
      <c r="L258" s="16"/>
      <c r="M258" s="16"/>
      <c r="N258" s="16"/>
      <c r="O258" s="16"/>
      <c r="P258" s="16"/>
      <c r="Q258" s="16"/>
    </row>
    <row r="259" spans="1:17" x14ac:dyDescent="0.25">
      <c r="A259" s="18">
        <v>248</v>
      </c>
      <c r="B259" s="14"/>
      <c r="C259" s="15"/>
      <c r="D259" s="15"/>
      <c r="E259" s="17"/>
      <c r="F259" s="15"/>
      <c r="G259" s="15"/>
      <c r="H259" s="16"/>
      <c r="I259" s="16"/>
      <c r="J259" s="15"/>
      <c r="K259" s="16"/>
      <c r="L259" s="16"/>
      <c r="M259" s="16"/>
      <c r="N259" s="16"/>
      <c r="O259" s="16"/>
      <c r="P259" s="16"/>
      <c r="Q259" s="16"/>
    </row>
    <row r="260" spans="1:17" x14ac:dyDescent="0.25">
      <c r="A260" s="18">
        <v>249</v>
      </c>
      <c r="B260" s="14"/>
      <c r="C260" s="15"/>
      <c r="D260" s="15"/>
      <c r="E260" s="17"/>
      <c r="F260" s="15"/>
      <c r="G260" s="15"/>
      <c r="H260" s="16"/>
      <c r="I260" s="16"/>
      <c r="J260" s="15"/>
      <c r="K260" s="16"/>
      <c r="L260" s="16"/>
      <c r="M260" s="16"/>
      <c r="N260" s="16"/>
      <c r="O260" s="16"/>
      <c r="P260" s="16"/>
      <c r="Q260" s="16"/>
    </row>
    <row r="261" spans="1:17" x14ac:dyDescent="0.25">
      <c r="A261" s="18">
        <v>250</v>
      </c>
      <c r="B261" s="14"/>
      <c r="C261" s="15"/>
      <c r="D261" s="15"/>
      <c r="E261" s="17"/>
      <c r="F261" s="15"/>
      <c r="G261" s="15"/>
      <c r="H261" s="16"/>
      <c r="I261" s="16"/>
      <c r="J261" s="15"/>
      <c r="K261" s="16"/>
      <c r="L261" s="16"/>
      <c r="M261" s="16"/>
      <c r="N261" s="16"/>
      <c r="O261" s="16"/>
      <c r="P261" s="16"/>
      <c r="Q261" s="16"/>
    </row>
    <row r="262" spans="1:17" x14ac:dyDescent="0.25">
      <c r="A262" s="18">
        <v>251</v>
      </c>
      <c r="B262" s="14"/>
      <c r="C262" s="15"/>
      <c r="D262" s="15"/>
      <c r="E262" s="17"/>
      <c r="F262" s="15"/>
      <c r="G262" s="15"/>
      <c r="H262" s="16"/>
      <c r="I262" s="16"/>
      <c r="J262" s="15"/>
      <c r="K262" s="16"/>
      <c r="L262" s="16"/>
      <c r="M262" s="16"/>
      <c r="N262" s="16"/>
      <c r="O262" s="16"/>
      <c r="P262" s="16"/>
      <c r="Q262" s="16"/>
    </row>
    <row r="263" spans="1:17" x14ac:dyDescent="0.25">
      <c r="A263" s="18">
        <v>252</v>
      </c>
      <c r="B263" s="14"/>
      <c r="C263" s="15"/>
      <c r="D263" s="15"/>
      <c r="E263" s="17"/>
      <c r="F263" s="15"/>
      <c r="G263" s="15"/>
      <c r="H263" s="16"/>
      <c r="I263" s="16"/>
      <c r="J263" s="15"/>
      <c r="K263" s="16"/>
      <c r="L263" s="16"/>
      <c r="M263" s="16"/>
      <c r="N263" s="16"/>
      <c r="O263" s="16"/>
      <c r="P263" s="16"/>
      <c r="Q263" s="16"/>
    </row>
    <row r="264" spans="1:17" x14ac:dyDescent="0.25">
      <c r="A264" s="25"/>
      <c r="B264" s="14"/>
      <c r="C264" s="45"/>
      <c r="D264" s="44"/>
      <c r="E264" s="37"/>
      <c r="F264" s="44"/>
      <c r="G264" s="44"/>
      <c r="H264" s="19"/>
      <c r="I264" s="19"/>
      <c r="J264" s="38"/>
      <c r="K264" s="19"/>
      <c r="L264" s="19"/>
      <c r="M264" s="19"/>
      <c r="N264" s="19"/>
      <c r="O264" s="19"/>
      <c r="P264" s="19"/>
      <c r="Q264" s="19"/>
    </row>
    <row r="265" spans="1:17" x14ac:dyDescent="0.25">
      <c r="A265" s="18">
        <v>253</v>
      </c>
      <c r="B265" s="14"/>
      <c r="C265" s="15"/>
      <c r="D265" s="15"/>
      <c r="E265" s="17"/>
      <c r="F265" s="15"/>
      <c r="G265" s="15"/>
      <c r="H265" s="16"/>
      <c r="I265" s="16"/>
      <c r="J265" s="15"/>
      <c r="K265" s="16"/>
      <c r="L265" s="16"/>
      <c r="M265" s="16"/>
      <c r="N265" s="16"/>
      <c r="O265" s="16"/>
      <c r="P265" s="16"/>
      <c r="Q265" s="16"/>
    </row>
    <row r="266" spans="1:17" x14ac:dyDescent="0.25">
      <c r="A266" s="18">
        <v>254</v>
      </c>
      <c r="B266" s="14"/>
      <c r="C266" s="15"/>
      <c r="D266" s="15"/>
      <c r="E266" s="17"/>
      <c r="F266" s="15"/>
      <c r="G266" s="15"/>
      <c r="H266" s="16"/>
      <c r="I266" s="16"/>
      <c r="J266" s="15"/>
      <c r="K266" s="16"/>
      <c r="L266" s="16"/>
      <c r="M266" s="16"/>
      <c r="N266" s="16"/>
      <c r="O266" s="16"/>
      <c r="P266" s="16"/>
      <c r="Q266" s="16"/>
    </row>
    <row r="267" spans="1:17" x14ac:dyDescent="0.25">
      <c r="A267" s="18">
        <v>255</v>
      </c>
      <c r="B267" s="14"/>
      <c r="C267" s="15"/>
      <c r="D267" s="15"/>
      <c r="E267" s="17"/>
      <c r="F267" s="15"/>
      <c r="G267" s="15"/>
      <c r="H267" s="16"/>
      <c r="I267" s="16"/>
      <c r="J267" s="15"/>
      <c r="K267" s="16"/>
      <c r="L267" s="16"/>
      <c r="M267" s="16"/>
      <c r="N267" s="16"/>
      <c r="O267" s="16"/>
      <c r="P267" s="16"/>
      <c r="Q267" s="16"/>
    </row>
    <row r="268" spans="1:17" x14ac:dyDescent="0.25">
      <c r="A268" s="18">
        <v>256</v>
      </c>
      <c r="B268" s="14"/>
      <c r="C268" s="15"/>
      <c r="D268" s="15"/>
      <c r="E268" s="17"/>
      <c r="F268" s="15"/>
      <c r="G268" s="15"/>
      <c r="H268" s="16"/>
      <c r="I268" s="16"/>
      <c r="J268" s="15"/>
      <c r="K268" s="16"/>
      <c r="L268" s="16"/>
      <c r="M268" s="16"/>
      <c r="N268" s="16"/>
      <c r="O268" s="16"/>
      <c r="P268" s="16"/>
      <c r="Q268" s="16"/>
    </row>
    <row r="269" spans="1:17" x14ac:dyDescent="0.25">
      <c r="A269" s="18">
        <v>257</v>
      </c>
      <c r="B269" s="14"/>
      <c r="C269" s="15"/>
      <c r="D269" s="15"/>
      <c r="E269" s="17"/>
      <c r="F269" s="15"/>
      <c r="G269" s="15"/>
      <c r="H269" s="16"/>
      <c r="I269" s="16"/>
      <c r="J269" s="15"/>
      <c r="K269" s="16"/>
      <c r="L269" s="16"/>
      <c r="M269" s="16"/>
      <c r="N269" s="16"/>
      <c r="O269" s="16"/>
      <c r="P269" s="16"/>
      <c r="Q269" s="16"/>
    </row>
    <row r="270" spans="1:17" x14ac:dyDescent="0.25">
      <c r="A270" s="18">
        <v>258</v>
      </c>
      <c r="B270" s="14"/>
      <c r="C270" s="15"/>
      <c r="D270" s="15"/>
      <c r="E270" s="17"/>
      <c r="F270" s="15"/>
      <c r="G270" s="15"/>
      <c r="H270" s="16"/>
      <c r="I270" s="16"/>
      <c r="J270" s="15"/>
      <c r="K270" s="16"/>
      <c r="L270" s="16"/>
      <c r="M270" s="16"/>
      <c r="N270" s="16"/>
      <c r="O270" s="16"/>
      <c r="P270" s="16"/>
      <c r="Q270" s="16"/>
    </row>
    <row r="271" spans="1:17" x14ac:dyDescent="0.25">
      <c r="A271" s="18">
        <v>259</v>
      </c>
      <c r="B271" s="14"/>
      <c r="C271" s="15"/>
      <c r="D271" s="15"/>
      <c r="E271" s="17"/>
      <c r="F271" s="15"/>
      <c r="G271" s="15"/>
      <c r="H271" s="16"/>
      <c r="I271" s="16"/>
      <c r="J271" s="15"/>
      <c r="K271" s="16"/>
      <c r="L271" s="16"/>
      <c r="M271" s="16"/>
      <c r="N271" s="16"/>
      <c r="O271" s="16"/>
      <c r="P271" s="16"/>
      <c r="Q271" s="16"/>
    </row>
    <row r="272" spans="1:17" x14ac:dyDescent="0.25">
      <c r="A272" s="18">
        <v>260</v>
      </c>
      <c r="B272" s="14"/>
      <c r="C272" s="15"/>
      <c r="D272" s="15"/>
      <c r="E272" s="17"/>
      <c r="F272" s="15"/>
      <c r="G272" s="15"/>
      <c r="H272" s="16"/>
      <c r="I272" s="16"/>
      <c r="J272" s="15"/>
      <c r="K272" s="16"/>
      <c r="L272" s="16"/>
      <c r="M272" s="16"/>
      <c r="N272" s="16"/>
      <c r="O272" s="16"/>
      <c r="P272" s="16"/>
      <c r="Q272" s="16"/>
    </row>
    <row r="273" spans="1:17" x14ac:dyDescent="0.25">
      <c r="A273" s="18">
        <v>261</v>
      </c>
      <c r="B273" s="14"/>
      <c r="C273" s="15"/>
      <c r="D273" s="15"/>
      <c r="E273" s="17"/>
      <c r="F273" s="15"/>
      <c r="G273" s="15"/>
      <c r="H273" s="16"/>
      <c r="I273" s="16"/>
      <c r="J273" s="15"/>
      <c r="K273" s="16"/>
      <c r="L273" s="16"/>
      <c r="M273" s="16"/>
      <c r="N273" s="16"/>
      <c r="O273" s="16"/>
      <c r="P273" s="16"/>
      <c r="Q273" s="16"/>
    </row>
    <row r="274" spans="1:17" x14ac:dyDescent="0.25">
      <c r="A274" s="18">
        <v>262</v>
      </c>
      <c r="B274" s="14"/>
      <c r="C274" s="15"/>
      <c r="D274" s="15"/>
      <c r="E274" s="17"/>
      <c r="F274" s="15"/>
      <c r="G274" s="15"/>
      <c r="H274" s="16"/>
      <c r="I274" s="16"/>
      <c r="J274" s="15"/>
      <c r="K274" s="16"/>
      <c r="L274" s="16"/>
      <c r="M274" s="16"/>
      <c r="N274" s="16"/>
      <c r="O274" s="16"/>
      <c r="P274" s="16"/>
      <c r="Q274" s="16"/>
    </row>
    <row r="275" spans="1:17" x14ac:dyDescent="0.25">
      <c r="A275" s="18">
        <v>263</v>
      </c>
      <c r="B275" s="14"/>
      <c r="C275" s="15"/>
      <c r="D275" s="15"/>
      <c r="E275" s="17"/>
      <c r="F275" s="15"/>
      <c r="G275" s="15"/>
      <c r="H275" s="16"/>
      <c r="I275" s="16"/>
      <c r="J275" s="15"/>
      <c r="K275" s="16"/>
      <c r="L275" s="16"/>
      <c r="M275" s="16"/>
      <c r="N275" s="16"/>
      <c r="O275" s="16"/>
      <c r="P275" s="16"/>
      <c r="Q275" s="16"/>
    </row>
    <row r="276" spans="1:17" x14ac:dyDescent="0.25">
      <c r="A276" s="18">
        <v>264</v>
      </c>
      <c r="B276" s="39"/>
      <c r="C276" s="15"/>
      <c r="D276" s="15"/>
      <c r="E276" s="17"/>
      <c r="F276" s="15"/>
      <c r="G276" s="15"/>
      <c r="H276" s="16"/>
      <c r="I276" s="16"/>
      <c r="J276" s="15"/>
      <c r="K276" s="16"/>
      <c r="L276" s="16"/>
      <c r="M276" s="16"/>
      <c r="N276" s="16"/>
      <c r="O276" s="16"/>
      <c r="P276" s="16"/>
      <c r="Q276" s="16"/>
    </row>
    <row r="277" spans="1:17" x14ac:dyDescent="0.25">
      <c r="A277" s="18">
        <v>265</v>
      </c>
      <c r="B277" s="39"/>
      <c r="C277" s="15"/>
      <c r="D277" s="15"/>
      <c r="E277" s="17"/>
      <c r="F277" s="15"/>
      <c r="G277" s="15"/>
      <c r="H277" s="16"/>
      <c r="I277" s="16"/>
      <c r="J277" s="15"/>
      <c r="K277" s="16"/>
      <c r="L277" s="16"/>
      <c r="M277" s="16"/>
      <c r="N277" s="16"/>
      <c r="O277" s="16"/>
      <c r="P277" s="16"/>
      <c r="Q277" s="16"/>
    </row>
    <row r="278" spans="1:17" x14ac:dyDescent="0.25">
      <c r="A278" s="18">
        <v>266</v>
      </c>
      <c r="B278" s="14"/>
      <c r="C278" s="15"/>
      <c r="D278" s="15"/>
      <c r="E278" s="17"/>
      <c r="F278" s="15"/>
      <c r="G278" s="15"/>
      <c r="H278" s="16"/>
      <c r="I278" s="16"/>
      <c r="J278" s="15"/>
      <c r="K278" s="16"/>
      <c r="L278" s="16"/>
      <c r="M278" s="16"/>
      <c r="N278" s="16"/>
      <c r="O278" s="16"/>
      <c r="P278" s="16"/>
      <c r="Q278" s="16"/>
    </row>
    <row r="279" spans="1:17" x14ac:dyDescent="0.25">
      <c r="A279" s="18">
        <v>267</v>
      </c>
      <c r="B279" s="14"/>
      <c r="C279" s="15"/>
      <c r="D279" s="15"/>
      <c r="E279" s="17"/>
      <c r="F279" s="15"/>
      <c r="G279" s="15"/>
      <c r="H279" s="16"/>
      <c r="I279" s="16"/>
      <c r="J279" s="15"/>
      <c r="K279" s="16"/>
      <c r="L279" s="16"/>
      <c r="M279" s="16"/>
      <c r="N279" s="16"/>
      <c r="O279" s="16"/>
      <c r="P279" s="16"/>
      <c r="Q279" s="16"/>
    </row>
    <row r="280" spans="1:17" x14ac:dyDescent="0.25">
      <c r="A280" s="18">
        <v>268</v>
      </c>
      <c r="B280" s="14"/>
      <c r="C280" s="15"/>
      <c r="D280" s="15"/>
      <c r="E280" s="17"/>
      <c r="F280" s="15"/>
      <c r="G280" s="15"/>
      <c r="H280" s="16"/>
      <c r="I280" s="16"/>
      <c r="J280" s="15"/>
      <c r="K280" s="16"/>
      <c r="L280" s="16"/>
      <c r="M280" s="16"/>
      <c r="N280" s="16"/>
      <c r="O280" s="16"/>
      <c r="P280" s="16"/>
      <c r="Q280" s="16"/>
    </row>
    <row r="281" spans="1:17" x14ac:dyDescent="0.25">
      <c r="A281" s="18">
        <v>269</v>
      </c>
      <c r="B281" s="14"/>
      <c r="C281" s="15"/>
      <c r="D281" s="15"/>
      <c r="E281" s="17"/>
      <c r="F281" s="15"/>
      <c r="G281" s="15"/>
      <c r="H281" s="16"/>
      <c r="I281" s="16"/>
      <c r="J281" s="15"/>
      <c r="K281" s="16"/>
      <c r="L281" s="16"/>
      <c r="M281" s="16"/>
      <c r="N281" s="16"/>
      <c r="O281" s="16"/>
      <c r="P281" s="16"/>
      <c r="Q281" s="16"/>
    </row>
    <row r="282" spans="1:17" x14ac:dyDescent="0.25">
      <c r="A282" s="18">
        <v>270</v>
      </c>
      <c r="B282" s="14"/>
      <c r="C282" s="15"/>
      <c r="D282" s="15"/>
      <c r="E282" s="17"/>
      <c r="F282" s="15"/>
      <c r="G282" s="15"/>
      <c r="H282" s="16"/>
      <c r="I282" s="16"/>
      <c r="J282" s="15"/>
      <c r="K282" s="16"/>
      <c r="L282" s="16"/>
      <c r="M282" s="16"/>
      <c r="N282" s="16"/>
      <c r="O282" s="16"/>
      <c r="P282" s="16"/>
      <c r="Q282" s="16"/>
    </row>
    <row r="283" spans="1:17" x14ac:dyDescent="0.25">
      <c r="A283" s="18">
        <v>271</v>
      </c>
      <c r="B283" s="14"/>
      <c r="C283" s="15"/>
      <c r="D283" s="15"/>
      <c r="E283" s="17"/>
      <c r="F283" s="15"/>
      <c r="G283" s="15"/>
      <c r="H283" s="16"/>
      <c r="I283" s="16"/>
      <c r="J283" s="15"/>
      <c r="K283" s="16"/>
      <c r="L283" s="16"/>
      <c r="M283" s="16"/>
      <c r="N283" s="16"/>
      <c r="O283" s="16"/>
      <c r="P283" s="16"/>
      <c r="Q283" s="16"/>
    </row>
    <row r="284" spans="1:17" x14ac:dyDescent="0.25">
      <c r="A284" s="18">
        <v>272</v>
      </c>
      <c r="B284" s="14"/>
      <c r="C284" s="15"/>
      <c r="D284" s="15"/>
      <c r="E284" s="17"/>
      <c r="F284" s="15"/>
      <c r="G284" s="15"/>
      <c r="H284" s="16"/>
      <c r="I284" s="16"/>
      <c r="J284" s="15"/>
      <c r="K284" s="16"/>
      <c r="L284" s="16"/>
      <c r="M284" s="16"/>
      <c r="N284" s="16"/>
      <c r="O284" s="16"/>
      <c r="P284" s="16"/>
      <c r="Q284" s="16"/>
    </row>
    <row r="1048377" spans="1:10" s="1" customFormat="1" x14ac:dyDescent="0.25">
      <c r="A1048377"/>
      <c r="C1048377" s="10"/>
      <c r="D1048377" s="11"/>
      <c r="E1048377" s="12"/>
      <c r="F1048377"/>
      <c r="G1048377"/>
      <c r="H1048377" s="13"/>
      <c r="J1048377" s="2"/>
    </row>
  </sheetData>
  <mergeCells count="18">
    <mergeCell ref="M7:P7"/>
    <mergeCell ref="A8:Q8"/>
    <mergeCell ref="A9:A10"/>
    <mergeCell ref="B9:B10"/>
    <mergeCell ref="C9:E9"/>
    <mergeCell ref="F9:J9"/>
    <mergeCell ref="K9:M9"/>
    <mergeCell ref="N9:P9"/>
    <mergeCell ref="Q9:Q10"/>
    <mergeCell ref="B1:Q1"/>
    <mergeCell ref="B2:Q2"/>
    <mergeCell ref="D4:E4"/>
    <mergeCell ref="F4:F5"/>
    <mergeCell ref="G4:G5"/>
    <mergeCell ref="J4:J5"/>
    <mergeCell ref="K4:K5"/>
    <mergeCell ref="L4:M4"/>
    <mergeCell ref="O4:P4"/>
  </mergeCells>
  <printOptions horizontalCentered="1" verticalCentered="1"/>
  <pageMargins left="0.23622047244094491" right="0.23622047244094491" top="0.27559055118110237" bottom="0.31496062992125984" header="0.31496062992125984" footer="0.31496062992125984"/>
  <pageSetup scale="70" orientation="landscape" horizontalDpi="0" verticalDpi="0" r:id="rId1"/>
  <headerFooter>
    <oddFooter>&amp;L&amp;"-,Negrita"&amp;12RESPONSABLE MÓDULO DE VACUNACIÓN: &amp;"-,Normal"NAPOLÉON JIMÉNEZ&amp;C&amp;"-,Negrita"&amp;12PERSONAL DE APOYO: &amp;"-,Normal"Eulalio López/Karla I. Chávez/José Nava Chavero&amp;R&amp;"-,Negrita"DOSIS DESP.:&amp;"-,Normal"0 
&amp;"-,Negrita"RECIBOS CANC.:&amp;"-,Normal"1</oddFooter>
  </headerFooter>
  <rowBreaks count="13" manualBreakCount="13">
    <brk id="30" max="16" man="1"/>
    <brk id="50" max="16" man="1"/>
    <brk id="70" max="16" man="1"/>
    <brk id="90" max="16" man="1"/>
    <brk id="110" max="16" man="1"/>
    <brk id="130" max="16" man="1"/>
    <brk id="150" max="16" man="1"/>
    <brk id="170" max="16" man="1"/>
    <brk id="190" max="16" man="1"/>
    <brk id="210" max="16" man="1"/>
    <brk id="230" max="16" man="1"/>
    <brk id="251" max="16" man="1"/>
    <brk id="272" max="1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ECAB5-53EE-4BC0-BF42-50A412AF720C}">
  <dimension ref="A1:K82"/>
  <sheetViews>
    <sheetView view="pageBreakPreview" zoomScale="85" zoomScaleNormal="55" zoomScaleSheetLayoutView="85" workbookViewId="0">
      <selection activeCell="E9" sqref="E9"/>
    </sheetView>
  </sheetViews>
  <sheetFormatPr baseColWidth="10" defaultRowHeight="15" x14ac:dyDescent="0.25"/>
  <cols>
    <col min="1" max="1" width="6.42578125" customWidth="1"/>
    <col min="3" max="3" width="35.85546875" style="64" customWidth="1"/>
    <col min="5" max="5" width="17.42578125" bestFit="1" customWidth="1"/>
    <col min="6" max="6" width="6.85546875" bestFit="1" customWidth="1"/>
    <col min="7" max="7" width="1" customWidth="1"/>
    <col min="8" max="8" width="2.85546875" bestFit="1" customWidth="1"/>
    <col min="9" max="9" width="4.5703125" bestFit="1" customWidth="1"/>
    <col min="10" max="10" width="3" bestFit="1" customWidth="1"/>
    <col min="11" max="11" width="5" bestFit="1" customWidth="1"/>
  </cols>
  <sheetData>
    <row r="1" spans="1:11" ht="15.75" customHeight="1" x14ac:dyDescent="0.25">
      <c r="A1" s="135" t="s">
        <v>2449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</row>
    <row r="2" spans="1:11" x14ac:dyDescent="0.25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pans="1:11" x14ac:dyDescent="0.25">
      <c r="A3" s="136" t="s">
        <v>2448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1" ht="15.75" thickBot="1" x14ac:dyDescent="0.3"/>
    <row r="5" spans="1:11" ht="32.25" thickBot="1" x14ac:dyDescent="0.3">
      <c r="A5" s="50" t="s">
        <v>15</v>
      </c>
      <c r="B5" s="51" t="s">
        <v>1</v>
      </c>
      <c r="C5" s="52" t="s">
        <v>50</v>
      </c>
      <c r="D5" s="105" t="s">
        <v>51</v>
      </c>
      <c r="E5" s="106"/>
      <c r="F5" s="106"/>
      <c r="G5" s="106"/>
      <c r="H5" s="106"/>
      <c r="I5" s="106"/>
      <c r="J5" s="106"/>
      <c r="K5" s="107"/>
    </row>
    <row r="6" spans="1:11" ht="15" customHeight="1" x14ac:dyDescent="0.25">
      <c r="A6" s="108" t="s">
        <v>52</v>
      </c>
      <c r="B6" s="111" t="s">
        <v>71</v>
      </c>
      <c r="C6" s="114">
        <v>45194</v>
      </c>
      <c r="D6" s="125" t="s">
        <v>2437</v>
      </c>
      <c r="E6" s="126"/>
      <c r="F6" s="126"/>
      <c r="G6" s="126"/>
      <c r="H6" s="126"/>
      <c r="I6" s="126"/>
      <c r="J6" s="126"/>
      <c r="K6" s="96"/>
    </row>
    <row r="7" spans="1:11" ht="15" customHeight="1" x14ac:dyDescent="0.25">
      <c r="A7" s="109"/>
      <c r="B7" s="112"/>
      <c r="C7" s="115"/>
      <c r="D7" s="130" t="s">
        <v>2438</v>
      </c>
      <c r="E7" s="131"/>
      <c r="F7" s="97">
        <f>F8+F9+F10+F11+I12</f>
        <v>106</v>
      </c>
      <c r="G7" s="94"/>
      <c r="H7" s="94"/>
      <c r="I7" s="94"/>
      <c r="J7" s="94"/>
      <c r="K7" s="98"/>
    </row>
    <row r="8" spans="1:11" ht="15" customHeight="1" x14ac:dyDescent="0.25">
      <c r="A8" s="109"/>
      <c r="B8" s="112"/>
      <c r="C8" s="115"/>
      <c r="D8" s="133" t="s">
        <v>2431</v>
      </c>
      <c r="E8" s="100" t="s">
        <v>2432</v>
      </c>
      <c r="F8" s="101">
        <f>I8+K8</f>
        <v>6</v>
      </c>
      <c r="G8" s="127"/>
      <c r="H8" s="92" t="s">
        <v>19</v>
      </c>
      <c r="I8" s="91">
        <v>0</v>
      </c>
      <c r="J8" s="92" t="s">
        <v>18</v>
      </c>
      <c r="K8" s="89">
        <f>4+2</f>
        <v>6</v>
      </c>
    </row>
    <row r="9" spans="1:11" ht="15.75" customHeight="1" x14ac:dyDescent="0.25">
      <c r="A9" s="109"/>
      <c r="B9" s="112"/>
      <c r="C9" s="115"/>
      <c r="D9" s="133"/>
      <c r="E9" s="100" t="s">
        <v>2433</v>
      </c>
      <c r="F9" s="101">
        <f>I9+K9</f>
        <v>78</v>
      </c>
      <c r="G9" s="128"/>
      <c r="H9" s="92" t="s">
        <v>19</v>
      </c>
      <c r="I9" s="91">
        <f>2+14</f>
        <v>16</v>
      </c>
      <c r="J9" s="92" t="s">
        <v>18</v>
      </c>
      <c r="K9" s="89">
        <f>9+53</f>
        <v>62</v>
      </c>
    </row>
    <row r="10" spans="1:11" ht="15.75" customHeight="1" x14ac:dyDescent="0.25">
      <c r="A10" s="109"/>
      <c r="B10" s="112"/>
      <c r="C10" s="115"/>
      <c r="D10" s="134" t="s">
        <v>2434</v>
      </c>
      <c r="E10" s="102" t="s">
        <v>2432</v>
      </c>
      <c r="F10" s="103">
        <f>I10+K10</f>
        <v>8</v>
      </c>
      <c r="G10" s="128"/>
      <c r="H10" s="93" t="s">
        <v>19</v>
      </c>
      <c r="I10" s="95">
        <f>3+1</f>
        <v>4</v>
      </c>
      <c r="J10" s="93" t="s">
        <v>18</v>
      </c>
      <c r="K10" s="99">
        <f>4</f>
        <v>4</v>
      </c>
    </row>
    <row r="11" spans="1:11" ht="15.75" customHeight="1" x14ac:dyDescent="0.25">
      <c r="A11" s="109"/>
      <c r="B11" s="112"/>
      <c r="C11" s="115"/>
      <c r="D11" s="134"/>
      <c r="E11" s="102" t="s">
        <v>2433</v>
      </c>
      <c r="F11" s="103">
        <f>I11+K11</f>
        <v>13</v>
      </c>
      <c r="G11" s="129"/>
      <c r="H11" s="93" t="s">
        <v>19</v>
      </c>
      <c r="I11" s="95">
        <f>1+6</f>
        <v>7</v>
      </c>
      <c r="J11" s="93" t="s">
        <v>18</v>
      </c>
      <c r="K11" s="99">
        <f>1+5</f>
        <v>6</v>
      </c>
    </row>
    <row r="12" spans="1:11" ht="16.5" customHeight="1" thickBot="1" x14ac:dyDescent="0.3">
      <c r="A12" s="110"/>
      <c r="B12" s="113"/>
      <c r="C12" s="116"/>
      <c r="D12" s="123" t="s">
        <v>45</v>
      </c>
      <c r="E12" s="124"/>
      <c r="F12" s="124"/>
      <c r="G12" s="124"/>
      <c r="H12" s="124"/>
      <c r="I12" s="87">
        <v>1</v>
      </c>
      <c r="J12" s="90"/>
      <c r="K12" s="88"/>
    </row>
    <row r="13" spans="1:11" ht="15" customHeight="1" x14ac:dyDescent="0.25">
      <c r="A13" s="108" t="s">
        <v>53</v>
      </c>
      <c r="B13" s="111" t="s">
        <v>73</v>
      </c>
      <c r="C13" s="114">
        <v>45195</v>
      </c>
      <c r="D13" s="125" t="s">
        <v>2435</v>
      </c>
      <c r="E13" s="126"/>
      <c r="F13" s="126"/>
      <c r="G13" s="126"/>
      <c r="H13" s="126"/>
      <c r="I13" s="126"/>
      <c r="J13" s="126"/>
      <c r="K13" s="96"/>
    </row>
    <row r="14" spans="1:11" ht="15" customHeight="1" x14ac:dyDescent="0.25">
      <c r="A14" s="109"/>
      <c r="B14" s="112"/>
      <c r="C14" s="115"/>
      <c r="D14" s="132" t="s">
        <v>2438</v>
      </c>
      <c r="E14" s="132"/>
      <c r="F14" s="97">
        <f>F15+F16+F17+F18+I19</f>
        <v>431</v>
      </c>
      <c r="G14" s="94"/>
      <c r="H14" s="94"/>
      <c r="I14" s="94"/>
      <c r="J14" s="94"/>
      <c r="K14" s="98"/>
    </row>
    <row r="15" spans="1:11" ht="15" customHeight="1" x14ac:dyDescent="0.25">
      <c r="A15" s="109"/>
      <c r="B15" s="112"/>
      <c r="C15" s="115"/>
      <c r="D15" s="133" t="s">
        <v>2431</v>
      </c>
      <c r="E15" s="100" t="s">
        <v>2432</v>
      </c>
      <c r="F15" s="101">
        <f>I15+K15</f>
        <v>83</v>
      </c>
      <c r="G15" s="127"/>
      <c r="H15" s="92" t="s">
        <v>19</v>
      </c>
      <c r="I15" s="91">
        <f>10+5+12+4</f>
        <v>31</v>
      </c>
      <c r="J15" s="92" t="s">
        <v>18</v>
      </c>
      <c r="K15" s="89">
        <f>19+5+20+8</f>
        <v>52</v>
      </c>
    </row>
    <row r="16" spans="1:11" x14ac:dyDescent="0.25">
      <c r="A16" s="109"/>
      <c r="B16" s="112"/>
      <c r="C16" s="115"/>
      <c r="D16" s="133"/>
      <c r="E16" s="100" t="s">
        <v>2433</v>
      </c>
      <c r="F16" s="101">
        <f>I16+K16</f>
        <v>296</v>
      </c>
      <c r="G16" s="128"/>
      <c r="H16" s="92" t="s">
        <v>19</v>
      </c>
      <c r="I16" s="91">
        <f>6+37+12+61</f>
        <v>116</v>
      </c>
      <c r="J16" s="92" t="s">
        <v>18</v>
      </c>
      <c r="K16" s="89">
        <f>9+55+14+102</f>
        <v>180</v>
      </c>
    </row>
    <row r="17" spans="1:11" x14ac:dyDescent="0.25">
      <c r="A17" s="109"/>
      <c r="B17" s="112"/>
      <c r="C17" s="115"/>
      <c r="D17" s="134" t="s">
        <v>2434</v>
      </c>
      <c r="E17" s="102" t="s">
        <v>2432</v>
      </c>
      <c r="F17" s="103">
        <f>I17+K17</f>
        <v>22</v>
      </c>
      <c r="G17" s="128"/>
      <c r="H17" s="93" t="s">
        <v>19</v>
      </c>
      <c r="I17" s="95">
        <f>5+0+5+1</f>
        <v>11</v>
      </c>
      <c r="J17" s="93" t="s">
        <v>18</v>
      </c>
      <c r="K17" s="99">
        <f>4+0+4+3</f>
        <v>11</v>
      </c>
    </row>
    <row r="18" spans="1:11" x14ac:dyDescent="0.25">
      <c r="A18" s="109"/>
      <c r="B18" s="112"/>
      <c r="C18" s="115"/>
      <c r="D18" s="134"/>
      <c r="E18" s="102" t="s">
        <v>2433</v>
      </c>
      <c r="F18" s="103">
        <f>I18+K18</f>
        <v>30</v>
      </c>
      <c r="G18" s="129"/>
      <c r="H18" s="93" t="s">
        <v>19</v>
      </c>
      <c r="I18" s="95">
        <f>1+2+3+6</f>
        <v>12</v>
      </c>
      <c r="J18" s="93" t="s">
        <v>18</v>
      </c>
      <c r="K18" s="99">
        <f>1+3+3+11</f>
        <v>18</v>
      </c>
    </row>
    <row r="19" spans="1:11" ht="15.75" thickBot="1" x14ac:dyDescent="0.3">
      <c r="A19" s="110"/>
      <c r="B19" s="113"/>
      <c r="C19" s="116"/>
      <c r="D19" s="123" t="s">
        <v>45</v>
      </c>
      <c r="E19" s="124"/>
      <c r="F19" s="124"/>
      <c r="G19" s="124"/>
      <c r="H19" s="124"/>
      <c r="I19" s="87">
        <v>0</v>
      </c>
      <c r="J19" s="90"/>
      <c r="K19" s="88"/>
    </row>
    <row r="20" spans="1:11" ht="15" customHeight="1" x14ac:dyDescent="0.25">
      <c r="A20" s="108" t="s">
        <v>54</v>
      </c>
      <c r="B20" s="111" t="s">
        <v>75</v>
      </c>
      <c r="C20" s="114">
        <v>45195</v>
      </c>
      <c r="D20" s="125" t="s">
        <v>2436</v>
      </c>
      <c r="E20" s="126"/>
      <c r="F20" s="126"/>
      <c r="G20" s="126"/>
      <c r="H20" s="126"/>
      <c r="I20" s="126"/>
      <c r="J20" s="126"/>
      <c r="K20" s="96"/>
    </row>
    <row r="21" spans="1:11" ht="15" customHeight="1" x14ac:dyDescent="0.25">
      <c r="A21" s="109"/>
      <c r="B21" s="112"/>
      <c r="C21" s="115"/>
      <c r="D21" s="132" t="s">
        <v>2438</v>
      </c>
      <c r="E21" s="132"/>
      <c r="F21" s="97">
        <f>F22+F23+F24+F25</f>
        <v>101</v>
      </c>
      <c r="G21" s="94"/>
      <c r="H21" s="94"/>
      <c r="I21" s="94"/>
      <c r="J21" s="94"/>
      <c r="K21" s="98"/>
    </row>
    <row r="22" spans="1:11" ht="15" customHeight="1" x14ac:dyDescent="0.25">
      <c r="A22" s="109"/>
      <c r="B22" s="112"/>
      <c r="C22" s="115"/>
      <c r="D22" s="133" t="s">
        <v>2431</v>
      </c>
      <c r="E22" s="100" t="s">
        <v>2432</v>
      </c>
      <c r="F22" s="101">
        <f>I22+K22</f>
        <v>5</v>
      </c>
      <c r="G22" s="127"/>
      <c r="H22" s="92" t="s">
        <v>19</v>
      </c>
      <c r="I22" s="91">
        <f>1+0</f>
        <v>1</v>
      </c>
      <c r="J22" s="92" t="s">
        <v>18</v>
      </c>
      <c r="K22" s="89">
        <f>3+1</f>
        <v>4</v>
      </c>
    </row>
    <row r="23" spans="1:11" x14ac:dyDescent="0.25">
      <c r="A23" s="109"/>
      <c r="B23" s="112"/>
      <c r="C23" s="115"/>
      <c r="D23" s="133"/>
      <c r="E23" s="100" t="s">
        <v>2433</v>
      </c>
      <c r="F23" s="101">
        <f>I23+K23</f>
        <v>83</v>
      </c>
      <c r="G23" s="128"/>
      <c r="H23" s="92" t="s">
        <v>19</v>
      </c>
      <c r="I23" s="91">
        <f>4+17</f>
        <v>21</v>
      </c>
      <c r="J23" s="92" t="s">
        <v>18</v>
      </c>
      <c r="K23" s="89">
        <f>6+56</f>
        <v>62</v>
      </c>
    </row>
    <row r="24" spans="1:11" x14ac:dyDescent="0.25">
      <c r="A24" s="109"/>
      <c r="B24" s="112"/>
      <c r="C24" s="115"/>
      <c r="D24" s="134" t="s">
        <v>2434</v>
      </c>
      <c r="E24" s="102" t="s">
        <v>2432</v>
      </c>
      <c r="F24" s="103">
        <f>I24+K24</f>
        <v>4</v>
      </c>
      <c r="G24" s="128"/>
      <c r="H24" s="93" t="s">
        <v>19</v>
      </c>
      <c r="I24" s="95">
        <f>1+2</f>
        <v>3</v>
      </c>
      <c r="J24" s="93" t="s">
        <v>18</v>
      </c>
      <c r="K24" s="99">
        <f>1+0</f>
        <v>1</v>
      </c>
    </row>
    <row r="25" spans="1:11" x14ac:dyDescent="0.25">
      <c r="A25" s="109"/>
      <c r="B25" s="112"/>
      <c r="C25" s="115"/>
      <c r="D25" s="134"/>
      <c r="E25" s="102" t="s">
        <v>2433</v>
      </c>
      <c r="F25" s="103">
        <f>I25+K25</f>
        <v>9</v>
      </c>
      <c r="G25" s="129"/>
      <c r="H25" s="93" t="s">
        <v>19</v>
      </c>
      <c r="I25" s="95">
        <f>2+2</f>
        <v>4</v>
      </c>
      <c r="J25" s="93" t="s">
        <v>18</v>
      </c>
      <c r="K25" s="99">
        <f>0+5</f>
        <v>5</v>
      </c>
    </row>
    <row r="26" spans="1:11" ht="15.75" thickBot="1" x14ac:dyDescent="0.3">
      <c r="A26" s="110"/>
      <c r="B26" s="113"/>
      <c r="C26" s="116"/>
      <c r="D26" s="123" t="s">
        <v>45</v>
      </c>
      <c r="E26" s="124"/>
      <c r="F26" s="124"/>
      <c r="G26" s="124"/>
      <c r="H26" s="124"/>
      <c r="I26" s="87">
        <v>1</v>
      </c>
      <c r="J26" s="90"/>
      <c r="K26" s="88"/>
    </row>
    <row r="27" spans="1:11" ht="15" customHeight="1" x14ac:dyDescent="0.25">
      <c r="A27" s="108" t="s">
        <v>55</v>
      </c>
      <c r="B27" s="111" t="s">
        <v>77</v>
      </c>
      <c r="C27" s="114">
        <v>45196</v>
      </c>
      <c r="D27" s="125" t="s">
        <v>2439</v>
      </c>
      <c r="E27" s="126"/>
      <c r="F27" s="126"/>
      <c r="G27" s="126"/>
      <c r="H27" s="126"/>
      <c r="I27" s="126"/>
      <c r="J27" s="126"/>
      <c r="K27" s="96"/>
    </row>
    <row r="28" spans="1:11" ht="15" customHeight="1" x14ac:dyDescent="0.25">
      <c r="A28" s="109"/>
      <c r="B28" s="112"/>
      <c r="C28" s="115"/>
      <c r="D28" s="132" t="s">
        <v>2438</v>
      </c>
      <c r="E28" s="132"/>
      <c r="F28" s="104">
        <f>F29+F30+F31+F32+I33</f>
        <v>96</v>
      </c>
      <c r="G28" s="94"/>
      <c r="H28" s="94"/>
      <c r="I28" s="94"/>
      <c r="J28" s="94"/>
      <c r="K28" s="98"/>
    </row>
    <row r="29" spans="1:11" ht="15" customHeight="1" x14ac:dyDescent="0.25">
      <c r="A29" s="109"/>
      <c r="B29" s="112"/>
      <c r="C29" s="115"/>
      <c r="D29" s="133" t="s">
        <v>2431</v>
      </c>
      <c r="E29" s="100" t="s">
        <v>2432</v>
      </c>
      <c r="F29" s="101">
        <f>I29+K29</f>
        <v>11</v>
      </c>
      <c r="G29" s="127"/>
      <c r="H29" s="92" t="s">
        <v>19</v>
      </c>
      <c r="I29" s="91">
        <f>3+0</f>
        <v>3</v>
      </c>
      <c r="J29" s="92" t="s">
        <v>18</v>
      </c>
      <c r="K29" s="89">
        <f>5+3</f>
        <v>8</v>
      </c>
    </row>
    <row r="30" spans="1:11" x14ac:dyDescent="0.25">
      <c r="A30" s="109"/>
      <c r="B30" s="112"/>
      <c r="C30" s="115"/>
      <c r="D30" s="133"/>
      <c r="E30" s="100" t="s">
        <v>2433</v>
      </c>
      <c r="F30" s="101">
        <f>I30+K30</f>
        <v>60</v>
      </c>
      <c r="G30" s="128"/>
      <c r="H30" s="92" t="s">
        <v>19</v>
      </c>
      <c r="I30" s="91">
        <f>2+18</f>
        <v>20</v>
      </c>
      <c r="J30" s="92" t="s">
        <v>18</v>
      </c>
      <c r="K30" s="89">
        <f>3+37</f>
        <v>40</v>
      </c>
    </row>
    <row r="31" spans="1:11" x14ac:dyDescent="0.25">
      <c r="A31" s="109"/>
      <c r="B31" s="112"/>
      <c r="C31" s="115"/>
      <c r="D31" s="134" t="s">
        <v>2434</v>
      </c>
      <c r="E31" s="102" t="s">
        <v>2432</v>
      </c>
      <c r="F31" s="103">
        <f>I31+K31</f>
        <v>12</v>
      </c>
      <c r="G31" s="128"/>
      <c r="H31" s="93" t="s">
        <v>19</v>
      </c>
      <c r="I31" s="95">
        <f>4+1</f>
        <v>5</v>
      </c>
      <c r="J31" s="93" t="s">
        <v>18</v>
      </c>
      <c r="K31" s="99">
        <f>3+4</f>
        <v>7</v>
      </c>
    </row>
    <row r="32" spans="1:11" x14ac:dyDescent="0.25">
      <c r="A32" s="109"/>
      <c r="B32" s="112"/>
      <c r="C32" s="115"/>
      <c r="D32" s="134"/>
      <c r="E32" s="102" t="s">
        <v>2433</v>
      </c>
      <c r="F32" s="103">
        <f>I32+K32</f>
        <v>13</v>
      </c>
      <c r="G32" s="129"/>
      <c r="H32" s="93" t="s">
        <v>19</v>
      </c>
      <c r="I32" s="95">
        <f>3+5</f>
        <v>8</v>
      </c>
      <c r="J32" s="93" t="s">
        <v>18</v>
      </c>
      <c r="K32" s="99">
        <f>1+4</f>
        <v>5</v>
      </c>
    </row>
    <row r="33" spans="1:11" ht="15.75" customHeight="1" thickBot="1" x14ac:dyDescent="0.3">
      <c r="A33" s="110"/>
      <c r="B33" s="113"/>
      <c r="C33" s="116"/>
      <c r="D33" s="123" t="s">
        <v>45</v>
      </c>
      <c r="E33" s="124"/>
      <c r="F33" s="124"/>
      <c r="G33" s="124"/>
      <c r="H33" s="124"/>
      <c r="I33" s="87">
        <v>0</v>
      </c>
      <c r="J33" s="90"/>
      <c r="K33" s="88"/>
    </row>
    <row r="34" spans="1:11" ht="15" customHeight="1" x14ac:dyDescent="0.25">
      <c r="A34" s="108" t="s">
        <v>56</v>
      </c>
      <c r="B34" s="111" t="s">
        <v>79</v>
      </c>
      <c r="C34" s="114">
        <v>45196</v>
      </c>
      <c r="D34" s="125" t="s">
        <v>2440</v>
      </c>
      <c r="E34" s="126"/>
      <c r="F34" s="126"/>
      <c r="G34" s="126"/>
      <c r="H34" s="126"/>
      <c r="I34" s="126"/>
      <c r="J34" s="126"/>
      <c r="K34" s="96"/>
    </row>
    <row r="35" spans="1:11" ht="15" customHeight="1" x14ac:dyDescent="0.25">
      <c r="A35" s="109"/>
      <c r="B35" s="112"/>
      <c r="C35" s="115"/>
      <c r="D35" s="132" t="s">
        <v>2438</v>
      </c>
      <c r="E35" s="132"/>
      <c r="F35" s="104">
        <f>F36+F37+F38+F39+I40</f>
        <v>58</v>
      </c>
      <c r="G35" s="94"/>
      <c r="H35" s="94"/>
      <c r="I35" s="94"/>
      <c r="J35" s="94"/>
      <c r="K35" s="98"/>
    </row>
    <row r="36" spans="1:11" ht="15" customHeight="1" x14ac:dyDescent="0.25">
      <c r="A36" s="109"/>
      <c r="B36" s="112"/>
      <c r="C36" s="115"/>
      <c r="D36" s="133" t="s">
        <v>2431</v>
      </c>
      <c r="E36" s="100" t="s">
        <v>2432</v>
      </c>
      <c r="F36" s="101">
        <f>I36+K36</f>
        <v>8</v>
      </c>
      <c r="G36" s="127"/>
      <c r="H36" s="92" t="s">
        <v>19</v>
      </c>
      <c r="I36" s="91">
        <f>4+0</f>
        <v>4</v>
      </c>
      <c r="J36" s="92" t="s">
        <v>18</v>
      </c>
      <c r="K36" s="89">
        <f>4+0</f>
        <v>4</v>
      </c>
    </row>
    <row r="37" spans="1:11" x14ac:dyDescent="0.25">
      <c r="A37" s="109"/>
      <c r="B37" s="112"/>
      <c r="C37" s="115"/>
      <c r="D37" s="133"/>
      <c r="E37" s="100" t="s">
        <v>2433</v>
      </c>
      <c r="F37" s="101">
        <f>I37+K37</f>
        <v>41</v>
      </c>
      <c r="G37" s="128"/>
      <c r="H37" s="92" t="s">
        <v>19</v>
      </c>
      <c r="I37" s="91">
        <f>0+19</f>
        <v>19</v>
      </c>
      <c r="J37" s="92" t="s">
        <v>18</v>
      </c>
      <c r="K37" s="89">
        <f>1+21</f>
        <v>22</v>
      </c>
    </row>
    <row r="38" spans="1:11" x14ac:dyDescent="0.25">
      <c r="A38" s="109"/>
      <c r="B38" s="112"/>
      <c r="C38" s="115"/>
      <c r="D38" s="134" t="s">
        <v>2434</v>
      </c>
      <c r="E38" s="102" t="s">
        <v>2432</v>
      </c>
      <c r="F38" s="103">
        <f>I38+K38</f>
        <v>3</v>
      </c>
      <c r="G38" s="128"/>
      <c r="H38" s="93" t="s">
        <v>19</v>
      </c>
      <c r="I38" s="95">
        <f>1+0</f>
        <v>1</v>
      </c>
      <c r="J38" s="93" t="s">
        <v>18</v>
      </c>
      <c r="K38" s="99">
        <f>2+0</f>
        <v>2</v>
      </c>
    </row>
    <row r="39" spans="1:11" x14ac:dyDescent="0.25">
      <c r="A39" s="109"/>
      <c r="B39" s="112"/>
      <c r="C39" s="115"/>
      <c r="D39" s="134"/>
      <c r="E39" s="102" t="s">
        <v>2433</v>
      </c>
      <c r="F39" s="103">
        <f>I39+K39</f>
        <v>6</v>
      </c>
      <c r="G39" s="129"/>
      <c r="H39" s="93" t="s">
        <v>19</v>
      </c>
      <c r="I39" s="95">
        <f>0+3</f>
        <v>3</v>
      </c>
      <c r="J39" s="93" t="s">
        <v>18</v>
      </c>
      <c r="K39" s="99">
        <f>1+2</f>
        <v>3</v>
      </c>
    </row>
    <row r="40" spans="1:11" ht="15.75" customHeight="1" thickBot="1" x14ac:dyDescent="0.3">
      <c r="A40" s="110"/>
      <c r="B40" s="113"/>
      <c r="C40" s="116"/>
      <c r="D40" s="123" t="s">
        <v>45</v>
      </c>
      <c r="E40" s="124"/>
      <c r="F40" s="124"/>
      <c r="G40" s="124"/>
      <c r="H40" s="124"/>
      <c r="I40" s="87">
        <v>0</v>
      </c>
      <c r="J40" s="90"/>
      <c r="K40" s="88"/>
    </row>
    <row r="41" spans="1:11" ht="15" customHeight="1" x14ac:dyDescent="0.25">
      <c r="A41" s="108" t="s">
        <v>60</v>
      </c>
      <c r="B41" s="111" t="s">
        <v>81</v>
      </c>
      <c r="C41" s="114">
        <v>45197</v>
      </c>
      <c r="D41" s="125" t="s">
        <v>2441</v>
      </c>
      <c r="E41" s="126"/>
      <c r="F41" s="126"/>
      <c r="G41" s="126"/>
      <c r="H41" s="126"/>
      <c r="I41" s="126"/>
      <c r="J41" s="126"/>
      <c r="K41" s="96"/>
    </row>
    <row r="42" spans="1:11" ht="15" customHeight="1" x14ac:dyDescent="0.25">
      <c r="A42" s="109"/>
      <c r="B42" s="112"/>
      <c r="C42" s="115"/>
      <c r="D42" s="132" t="s">
        <v>2438</v>
      </c>
      <c r="E42" s="132"/>
      <c r="F42" s="104">
        <f>F43+F44+F45+F46+I47</f>
        <v>205</v>
      </c>
      <c r="G42" s="94"/>
      <c r="H42" s="94"/>
      <c r="I42" s="94"/>
      <c r="J42" s="94"/>
      <c r="K42" s="98"/>
    </row>
    <row r="43" spans="1:11" ht="15" customHeight="1" x14ac:dyDescent="0.25">
      <c r="A43" s="109"/>
      <c r="B43" s="112"/>
      <c r="C43" s="115"/>
      <c r="D43" s="133" t="s">
        <v>2431</v>
      </c>
      <c r="E43" s="100" t="s">
        <v>2432</v>
      </c>
      <c r="F43" s="101">
        <f>I43+K43</f>
        <v>33</v>
      </c>
      <c r="G43" s="127"/>
      <c r="H43" s="92" t="s">
        <v>19</v>
      </c>
      <c r="I43" s="91">
        <f>4+2</f>
        <v>6</v>
      </c>
      <c r="J43" s="92" t="s">
        <v>18</v>
      </c>
      <c r="K43" s="89">
        <f>22+5</f>
        <v>27</v>
      </c>
    </row>
    <row r="44" spans="1:11" x14ac:dyDescent="0.25">
      <c r="A44" s="109"/>
      <c r="B44" s="112"/>
      <c r="C44" s="115"/>
      <c r="D44" s="133"/>
      <c r="E44" s="100" t="s">
        <v>2433</v>
      </c>
      <c r="F44" s="101">
        <f>I44+K44</f>
        <v>118</v>
      </c>
      <c r="G44" s="128"/>
      <c r="H44" s="92" t="s">
        <v>19</v>
      </c>
      <c r="I44" s="91">
        <f>0+31</f>
        <v>31</v>
      </c>
      <c r="J44" s="92" t="s">
        <v>18</v>
      </c>
      <c r="K44" s="89">
        <f>4+83</f>
        <v>87</v>
      </c>
    </row>
    <row r="45" spans="1:11" x14ac:dyDescent="0.25">
      <c r="A45" s="109"/>
      <c r="B45" s="112"/>
      <c r="C45" s="115"/>
      <c r="D45" s="134" t="s">
        <v>2434</v>
      </c>
      <c r="E45" s="102" t="s">
        <v>2432</v>
      </c>
      <c r="F45" s="103">
        <f>I45+K45</f>
        <v>17</v>
      </c>
      <c r="G45" s="128"/>
      <c r="H45" s="93" t="s">
        <v>19</v>
      </c>
      <c r="I45" s="95">
        <f>9+1</f>
        <v>10</v>
      </c>
      <c r="J45" s="93" t="s">
        <v>18</v>
      </c>
      <c r="K45" s="99">
        <f>5+2</f>
        <v>7</v>
      </c>
    </row>
    <row r="46" spans="1:11" x14ac:dyDescent="0.25">
      <c r="A46" s="109"/>
      <c r="B46" s="112"/>
      <c r="C46" s="115"/>
      <c r="D46" s="134"/>
      <c r="E46" s="102" t="s">
        <v>2433</v>
      </c>
      <c r="F46" s="103">
        <f>I46+K46</f>
        <v>37</v>
      </c>
      <c r="G46" s="129"/>
      <c r="H46" s="93" t="s">
        <v>19</v>
      </c>
      <c r="I46" s="95">
        <f>2+7</f>
        <v>9</v>
      </c>
      <c r="J46" s="93" t="s">
        <v>18</v>
      </c>
      <c r="K46" s="99">
        <f>0+28</f>
        <v>28</v>
      </c>
    </row>
    <row r="47" spans="1:11" ht="15.75" customHeight="1" thickBot="1" x14ac:dyDescent="0.3">
      <c r="A47" s="110"/>
      <c r="B47" s="113"/>
      <c r="C47" s="116"/>
      <c r="D47" s="123" t="s">
        <v>45</v>
      </c>
      <c r="E47" s="124"/>
      <c r="F47" s="124"/>
      <c r="G47" s="124"/>
      <c r="H47" s="124"/>
      <c r="I47" s="87">
        <v>0</v>
      </c>
      <c r="J47" s="90"/>
      <c r="K47" s="88"/>
    </row>
    <row r="48" spans="1:11" ht="15" customHeight="1" x14ac:dyDescent="0.25">
      <c r="A48" s="108" t="s">
        <v>61</v>
      </c>
      <c r="B48" s="111" t="s">
        <v>83</v>
      </c>
      <c r="C48" s="114">
        <v>45198</v>
      </c>
      <c r="D48" s="125" t="s">
        <v>2442</v>
      </c>
      <c r="E48" s="126"/>
      <c r="F48" s="126"/>
      <c r="G48" s="126"/>
      <c r="H48" s="126"/>
      <c r="I48" s="126"/>
      <c r="J48" s="126"/>
      <c r="K48" s="96"/>
    </row>
    <row r="49" spans="1:11" ht="15" customHeight="1" x14ac:dyDescent="0.25">
      <c r="A49" s="109"/>
      <c r="B49" s="112"/>
      <c r="C49" s="115"/>
      <c r="D49" s="132" t="s">
        <v>2438</v>
      </c>
      <c r="E49" s="132"/>
      <c r="F49" s="104">
        <f>F50+F51+F52+F53+I54</f>
        <v>137</v>
      </c>
      <c r="G49" s="94"/>
      <c r="H49" s="94"/>
      <c r="I49" s="94"/>
      <c r="J49" s="94"/>
      <c r="K49" s="98"/>
    </row>
    <row r="50" spans="1:11" ht="15" customHeight="1" x14ac:dyDescent="0.25">
      <c r="A50" s="109"/>
      <c r="B50" s="112"/>
      <c r="C50" s="115"/>
      <c r="D50" s="133" t="s">
        <v>2431</v>
      </c>
      <c r="E50" s="100" t="s">
        <v>2432</v>
      </c>
      <c r="F50" s="101">
        <f>I50+K50</f>
        <v>27</v>
      </c>
      <c r="G50" s="127"/>
      <c r="H50" s="92" t="s">
        <v>19</v>
      </c>
      <c r="I50" s="91">
        <f>8+3</f>
        <v>11</v>
      </c>
      <c r="J50" s="92" t="s">
        <v>18</v>
      </c>
      <c r="K50" s="89">
        <f>12+4</f>
        <v>16</v>
      </c>
    </row>
    <row r="51" spans="1:11" ht="15" customHeight="1" x14ac:dyDescent="0.25">
      <c r="A51" s="109"/>
      <c r="B51" s="112"/>
      <c r="C51" s="115"/>
      <c r="D51" s="133"/>
      <c r="E51" s="100" t="s">
        <v>2433</v>
      </c>
      <c r="F51" s="101">
        <f>I51+K51</f>
        <v>82</v>
      </c>
      <c r="G51" s="128"/>
      <c r="H51" s="92" t="s">
        <v>19</v>
      </c>
      <c r="I51" s="91">
        <f>4+36</f>
        <v>40</v>
      </c>
      <c r="J51" s="92" t="s">
        <v>18</v>
      </c>
      <c r="K51" s="89">
        <f>6+36</f>
        <v>42</v>
      </c>
    </row>
    <row r="52" spans="1:11" ht="15" customHeight="1" x14ac:dyDescent="0.25">
      <c r="A52" s="109"/>
      <c r="B52" s="112"/>
      <c r="C52" s="115"/>
      <c r="D52" s="134" t="s">
        <v>2434</v>
      </c>
      <c r="E52" s="102" t="s">
        <v>2432</v>
      </c>
      <c r="F52" s="103">
        <f>I52+K52</f>
        <v>9</v>
      </c>
      <c r="G52" s="128"/>
      <c r="H52" s="93" t="s">
        <v>19</v>
      </c>
      <c r="I52" s="95">
        <f>3+3</f>
        <v>6</v>
      </c>
      <c r="J52" s="93" t="s">
        <v>18</v>
      </c>
      <c r="K52" s="99">
        <f>3+0</f>
        <v>3</v>
      </c>
    </row>
    <row r="53" spans="1:11" ht="15" customHeight="1" x14ac:dyDescent="0.25">
      <c r="A53" s="109"/>
      <c r="B53" s="112"/>
      <c r="C53" s="115"/>
      <c r="D53" s="134"/>
      <c r="E53" s="102" t="s">
        <v>2433</v>
      </c>
      <c r="F53" s="103">
        <f>I53+K53</f>
        <v>19</v>
      </c>
      <c r="G53" s="129"/>
      <c r="H53" s="93" t="s">
        <v>19</v>
      </c>
      <c r="I53" s="95">
        <f>2+6</f>
        <v>8</v>
      </c>
      <c r="J53" s="93" t="s">
        <v>18</v>
      </c>
      <c r="K53" s="99">
        <f>5+6</f>
        <v>11</v>
      </c>
    </row>
    <row r="54" spans="1:11" ht="15.75" customHeight="1" thickBot="1" x14ac:dyDescent="0.3">
      <c r="A54" s="110"/>
      <c r="B54" s="113"/>
      <c r="C54" s="116"/>
      <c r="D54" s="123" t="s">
        <v>45</v>
      </c>
      <c r="E54" s="124"/>
      <c r="F54" s="124"/>
      <c r="G54" s="124"/>
      <c r="H54" s="124"/>
      <c r="I54" s="87">
        <v>0</v>
      </c>
      <c r="J54" s="90"/>
      <c r="K54" s="88"/>
    </row>
    <row r="55" spans="1:11" ht="15" customHeight="1" x14ac:dyDescent="0.25">
      <c r="A55" s="108">
        <v>8</v>
      </c>
      <c r="B55" s="111" t="s">
        <v>85</v>
      </c>
      <c r="C55" s="114">
        <v>45201</v>
      </c>
      <c r="D55" s="125" t="s">
        <v>2443</v>
      </c>
      <c r="E55" s="126"/>
      <c r="F55" s="126"/>
      <c r="G55" s="126"/>
      <c r="H55" s="126"/>
      <c r="I55" s="126"/>
      <c r="J55" s="126"/>
      <c r="K55" s="96"/>
    </row>
    <row r="56" spans="1:11" ht="15" customHeight="1" x14ac:dyDescent="0.25">
      <c r="A56" s="109"/>
      <c r="B56" s="112"/>
      <c r="C56" s="115"/>
      <c r="D56" s="132" t="s">
        <v>2438</v>
      </c>
      <c r="E56" s="132"/>
      <c r="F56" s="104">
        <f>F57+F58+F59+F60+I61</f>
        <v>151</v>
      </c>
      <c r="G56" s="94"/>
      <c r="H56" s="94"/>
      <c r="I56" s="94"/>
      <c r="J56" s="94"/>
      <c r="K56" s="98"/>
    </row>
    <row r="57" spans="1:11" ht="15" customHeight="1" x14ac:dyDescent="0.25">
      <c r="A57" s="109"/>
      <c r="B57" s="112"/>
      <c r="C57" s="115"/>
      <c r="D57" s="133" t="s">
        <v>2431</v>
      </c>
      <c r="E57" s="100" t="s">
        <v>2432</v>
      </c>
      <c r="F57" s="101">
        <f>I57+K57</f>
        <v>21</v>
      </c>
      <c r="G57" s="127"/>
      <c r="H57" s="92" t="s">
        <v>19</v>
      </c>
      <c r="I57" s="91">
        <f>5+2</f>
        <v>7</v>
      </c>
      <c r="J57" s="92" t="s">
        <v>18</v>
      </c>
      <c r="K57" s="89">
        <f>8+6</f>
        <v>14</v>
      </c>
    </row>
    <row r="58" spans="1:11" ht="15" customHeight="1" x14ac:dyDescent="0.25">
      <c r="A58" s="109"/>
      <c r="B58" s="112"/>
      <c r="C58" s="115"/>
      <c r="D58" s="133"/>
      <c r="E58" s="100" t="s">
        <v>2433</v>
      </c>
      <c r="F58" s="101">
        <f>I58+K58</f>
        <v>110</v>
      </c>
      <c r="G58" s="128"/>
      <c r="H58" s="92" t="s">
        <v>19</v>
      </c>
      <c r="I58" s="91">
        <f>1+26</f>
        <v>27</v>
      </c>
      <c r="J58" s="92" t="s">
        <v>18</v>
      </c>
      <c r="K58" s="89">
        <f>16+67</f>
        <v>83</v>
      </c>
    </row>
    <row r="59" spans="1:11" ht="15" customHeight="1" x14ac:dyDescent="0.25">
      <c r="A59" s="109"/>
      <c r="B59" s="112"/>
      <c r="C59" s="115"/>
      <c r="D59" s="134" t="s">
        <v>2434</v>
      </c>
      <c r="E59" s="102" t="s">
        <v>2432</v>
      </c>
      <c r="F59" s="103">
        <f>I59+K59</f>
        <v>7</v>
      </c>
      <c r="G59" s="128"/>
      <c r="H59" s="93" t="s">
        <v>19</v>
      </c>
      <c r="I59" s="95">
        <f>2+1</f>
        <v>3</v>
      </c>
      <c r="J59" s="93" t="s">
        <v>18</v>
      </c>
      <c r="K59" s="99">
        <f>3+1</f>
        <v>4</v>
      </c>
    </row>
    <row r="60" spans="1:11" ht="15" customHeight="1" x14ac:dyDescent="0.25">
      <c r="A60" s="109"/>
      <c r="B60" s="112"/>
      <c r="C60" s="115"/>
      <c r="D60" s="134"/>
      <c r="E60" s="102" t="s">
        <v>2433</v>
      </c>
      <c r="F60" s="103">
        <f>I60+K60</f>
        <v>13</v>
      </c>
      <c r="G60" s="129"/>
      <c r="H60" s="93" t="s">
        <v>19</v>
      </c>
      <c r="I60" s="95">
        <f>1+6</f>
        <v>7</v>
      </c>
      <c r="J60" s="93" t="s">
        <v>18</v>
      </c>
      <c r="K60" s="99">
        <f>2+4</f>
        <v>6</v>
      </c>
    </row>
    <row r="61" spans="1:11" ht="15.75" customHeight="1" thickBot="1" x14ac:dyDescent="0.3">
      <c r="A61" s="110"/>
      <c r="B61" s="113"/>
      <c r="C61" s="116"/>
      <c r="D61" s="123" t="s">
        <v>45</v>
      </c>
      <c r="E61" s="124"/>
      <c r="F61" s="124"/>
      <c r="G61" s="124"/>
      <c r="H61" s="124"/>
      <c r="I61" s="87">
        <v>0</v>
      </c>
      <c r="J61" s="90"/>
      <c r="K61" s="88"/>
    </row>
    <row r="62" spans="1:11" ht="15" customHeight="1" x14ac:dyDescent="0.25">
      <c r="A62" s="108">
        <v>9</v>
      </c>
      <c r="B62" s="111" t="s">
        <v>87</v>
      </c>
      <c r="C62" s="114">
        <v>45202</v>
      </c>
      <c r="D62" s="125" t="s">
        <v>2444</v>
      </c>
      <c r="E62" s="126"/>
      <c r="F62" s="126"/>
      <c r="G62" s="126"/>
      <c r="H62" s="126"/>
      <c r="I62" s="126"/>
      <c r="J62" s="126"/>
      <c r="K62" s="96"/>
    </row>
    <row r="63" spans="1:11" ht="15" customHeight="1" x14ac:dyDescent="0.25">
      <c r="A63" s="109"/>
      <c r="B63" s="112"/>
      <c r="C63" s="115"/>
      <c r="D63" s="132" t="s">
        <v>2438</v>
      </c>
      <c r="E63" s="132"/>
      <c r="F63" s="104">
        <f>F64+F65+F66+F67+I68</f>
        <v>230</v>
      </c>
      <c r="G63" s="94"/>
      <c r="H63" s="94"/>
      <c r="I63" s="94"/>
      <c r="J63" s="94"/>
      <c r="K63" s="98"/>
    </row>
    <row r="64" spans="1:11" ht="15" customHeight="1" x14ac:dyDescent="0.25">
      <c r="A64" s="109"/>
      <c r="B64" s="112"/>
      <c r="C64" s="115"/>
      <c r="D64" s="133" t="s">
        <v>2431</v>
      </c>
      <c r="E64" s="100" t="s">
        <v>2432</v>
      </c>
      <c r="F64" s="101">
        <f>I64+K64</f>
        <v>42</v>
      </c>
      <c r="G64" s="127"/>
      <c r="H64" s="92" t="s">
        <v>19</v>
      </c>
      <c r="I64" s="91">
        <f>5+12</f>
        <v>17</v>
      </c>
      <c r="J64" s="92" t="s">
        <v>18</v>
      </c>
      <c r="K64" s="89">
        <f>12+13</f>
        <v>25</v>
      </c>
    </row>
    <row r="65" spans="1:11" ht="15" customHeight="1" x14ac:dyDescent="0.25">
      <c r="A65" s="109"/>
      <c r="B65" s="112"/>
      <c r="C65" s="115"/>
      <c r="D65" s="133"/>
      <c r="E65" s="100" t="s">
        <v>2433</v>
      </c>
      <c r="F65" s="101">
        <f>I65+K65</f>
        <v>167</v>
      </c>
      <c r="G65" s="128"/>
      <c r="H65" s="92" t="s">
        <v>19</v>
      </c>
      <c r="I65" s="91">
        <f>5+50</f>
        <v>55</v>
      </c>
      <c r="J65" s="92" t="s">
        <v>18</v>
      </c>
      <c r="K65" s="89">
        <f>3+109</f>
        <v>112</v>
      </c>
    </row>
    <row r="66" spans="1:11" ht="15" customHeight="1" x14ac:dyDescent="0.25">
      <c r="A66" s="109"/>
      <c r="B66" s="112"/>
      <c r="C66" s="115"/>
      <c r="D66" s="134" t="s">
        <v>2434</v>
      </c>
      <c r="E66" s="102" t="s">
        <v>2432</v>
      </c>
      <c r="F66" s="103">
        <f>I66+K66</f>
        <v>6</v>
      </c>
      <c r="G66" s="128"/>
      <c r="H66" s="93" t="s">
        <v>19</v>
      </c>
      <c r="I66" s="95">
        <f>2+1</f>
        <v>3</v>
      </c>
      <c r="J66" s="93" t="s">
        <v>18</v>
      </c>
      <c r="K66" s="99">
        <f>2+1</f>
        <v>3</v>
      </c>
    </row>
    <row r="67" spans="1:11" ht="15" customHeight="1" x14ac:dyDescent="0.25">
      <c r="A67" s="109"/>
      <c r="B67" s="112"/>
      <c r="C67" s="115"/>
      <c r="D67" s="134"/>
      <c r="E67" s="102" t="s">
        <v>2433</v>
      </c>
      <c r="F67" s="103">
        <f>I67+K67</f>
        <v>15</v>
      </c>
      <c r="G67" s="129"/>
      <c r="H67" s="93" t="s">
        <v>19</v>
      </c>
      <c r="I67" s="95">
        <f>0+10</f>
        <v>10</v>
      </c>
      <c r="J67" s="93" t="s">
        <v>18</v>
      </c>
      <c r="K67" s="99">
        <f>1+4</f>
        <v>5</v>
      </c>
    </row>
    <row r="68" spans="1:11" ht="15.75" customHeight="1" thickBot="1" x14ac:dyDescent="0.3">
      <c r="A68" s="110"/>
      <c r="B68" s="113"/>
      <c r="C68" s="116"/>
      <c r="D68" s="123" t="s">
        <v>45</v>
      </c>
      <c r="E68" s="124"/>
      <c r="F68" s="124"/>
      <c r="G68" s="124"/>
      <c r="H68" s="124"/>
      <c r="I68" s="87">
        <v>0</v>
      </c>
      <c r="J68" s="90"/>
      <c r="K68" s="88"/>
    </row>
    <row r="69" spans="1:11" ht="15" customHeight="1" x14ac:dyDescent="0.25">
      <c r="A69" s="108">
        <v>10</v>
      </c>
      <c r="B69" s="111" t="s">
        <v>89</v>
      </c>
      <c r="C69" s="114">
        <v>45203</v>
      </c>
      <c r="D69" s="125" t="s">
        <v>2446</v>
      </c>
      <c r="E69" s="126"/>
      <c r="F69" s="126"/>
      <c r="G69" s="126"/>
      <c r="H69" s="126"/>
      <c r="I69" s="126"/>
      <c r="J69" s="126"/>
      <c r="K69" s="96"/>
    </row>
    <row r="70" spans="1:11" ht="15" customHeight="1" x14ac:dyDescent="0.25">
      <c r="A70" s="109"/>
      <c r="B70" s="112"/>
      <c r="C70" s="115"/>
      <c r="D70" s="132" t="s">
        <v>2438</v>
      </c>
      <c r="E70" s="132"/>
      <c r="F70" s="104">
        <f>F71+F72+F73+F74+I75</f>
        <v>0</v>
      </c>
      <c r="G70" s="94"/>
      <c r="H70" s="94"/>
      <c r="I70" s="94"/>
      <c r="J70" s="94"/>
      <c r="K70" s="98"/>
    </row>
    <row r="71" spans="1:11" ht="15" customHeight="1" x14ac:dyDescent="0.25">
      <c r="A71" s="109"/>
      <c r="B71" s="112"/>
      <c r="C71" s="115"/>
      <c r="D71" s="133" t="s">
        <v>2431</v>
      </c>
      <c r="E71" s="100" t="s">
        <v>2432</v>
      </c>
      <c r="F71" s="101">
        <f>I71+K71</f>
        <v>0</v>
      </c>
      <c r="G71" s="127"/>
      <c r="H71" s="92" t="s">
        <v>19</v>
      </c>
      <c r="I71" s="91"/>
      <c r="J71" s="92" t="s">
        <v>18</v>
      </c>
      <c r="K71" s="89"/>
    </row>
    <row r="72" spans="1:11" ht="15" customHeight="1" x14ac:dyDescent="0.25">
      <c r="A72" s="109"/>
      <c r="B72" s="112"/>
      <c r="C72" s="115"/>
      <c r="D72" s="133"/>
      <c r="E72" s="100" t="s">
        <v>2433</v>
      </c>
      <c r="F72" s="101">
        <f>I72+K72</f>
        <v>0</v>
      </c>
      <c r="G72" s="128"/>
      <c r="H72" s="92" t="s">
        <v>19</v>
      </c>
      <c r="I72" s="91"/>
      <c r="J72" s="92" t="s">
        <v>18</v>
      </c>
      <c r="K72" s="89"/>
    </row>
    <row r="73" spans="1:11" ht="15" customHeight="1" x14ac:dyDescent="0.25">
      <c r="A73" s="109"/>
      <c r="B73" s="112"/>
      <c r="C73" s="115"/>
      <c r="D73" s="134" t="s">
        <v>2434</v>
      </c>
      <c r="E73" s="102" t="s">
        <v>2432</v>
      </c>
      <c r="F73" s="103">
        <f>I73+K73</f>
        <v>0</v>
      </c>
      <c r="G73" s="128"/>
      <c r="H73" s="93" t="s">
        <v>19</v>
      </c>
      <c r="I73" s="95"/>
      <c r="J73" s="93" t="s">
        <v>18</v>
      </c>
      <c r="K73" s="99"/>
    </row>
    <row r="74" spans="1:11" ht="15" customHeight="1" x14ac:dyDescent="0.25">
      <c r="A74" s="109"/>
      <c r="B74" s="112"/>
      <c r="C74" s="115"/>
      <c r="D74" s="134"/>
      <c r="E74" s="102" t="s">
        <v>2433</v>
      </c>
      <c r="F74" s="103">
        <f>I74+K74</f>
        <v>0</v>
      </c>
      <c r="G74" s="129"/>
      <c r="H74" s="93" t="s">
        <v>19</v>
      </c>
      <c r="I74" s="95"/>
      <c r="J74" s="93" t="s">
        <v>18</v>
      </c>
      <c r="K74" s="99"/>
    </row>
    <row r="75" spans="1:11" ht="15.75" customHeight="1" thickBot="1" x14ac:dyDescent="0.3">
      <c r="A75" s="110"/>
      <c r="B75" s="113"/>
      <c r="C75" s="116"/>
      <c r="D75" s="123" t="s">
        <v>45</v>
      </c>
      <c r="E75" s="124"/>
      <c r="F75" s="124"/>
      <c r="G75" s="124"/>
      <c r="H75" s="124"/>
      <c r="I75" s="87">
        <v>0</v>
      </c>
      <c r="J75" s="90"/>
      <c r="K75" s="88"/>
    </row>
    <row r="76" spans="1:11" ht="15" customHeight="1" x14ac:dyDescent="0.25">
      <c r="A76" s="108">
        <v>11</v>
      </c>
      <c r="B76" s="111" t="s">
        <v>91</v>
      </c>
      <c r="C76" s="114">
        <v>45204</v>
      </c>
      <c r="D76" s="125" t="s">
        <v>2447</v>
      </c>
      <c r="E76" s="126"/>
      <c r="F76" s="126"/>
      <c r="G76" s="126"/>
      <c r="H76" s="126"/>
      <c r="I76" s="126"/>
      <c r="J76" s="126"/>
      <c r="K76" s="96"/>
    </row>
    <row r="77" spans="1:11" ht="15" customHeight="1" x14ac:dyDescent="0.25">
      <c r="A77" s="109"/>
      <c r="B77" s="112"/>
      <c r="C77" s="115"/>
      <c r="D77" s="132" t="s">
        <v>2438</v>
      </c>
      <c r="E77" s="132"/>
      <c r="F77" s="104">
        <f>F78+F79+F80+F81+I82</f>
        <v>0</v>
      </c>
      <c r="G77" s="94"/>
      <c r="H77" s="94"/>
      <c r="I77" s="94"/>
      <c r="J77" s="94"/>
      <c r="K77" s="98"/>
    </row>
    <row r="78" spans="1:11" ht="15" customHeight="1" x14ac:dyDescent="0.25">
      <c r="A78" s="109"/>
      <c r="B78" s="112"/>
      <c r="C78" s="115"/>
      <c r="D78" s="133" t="s">
        <v>2431</v>
      </c>
      <c r="E78" s="100" t="s">
        <v>2432</v>
      </c>
      <c r="F78" s="101">
        <f>I78+K78</f>
        <v>0</v>
      </c>
      <c r="G78" s="127"/>
      <c r="H78" s="92" t="s">
        <v>19</v>
      </c>
      <c r="I78" s="91"/>
      <c r="J78" s="92" t="s">
        <v>18</v>
      </c>
      <c r="K78" s="89"/>
    </row>
    <row r="79" spans="1:11" ht="15" customHeight="1" x14ac:dyDescent="0.25">
      <c r="A79" s="109"/>
      <c r="B79" s="112"/>
      <c r="C79" s="115"/>
      <c r="D79" s="133"/>
      <c r="E79" s="100" t="s">
        <v>2433</v>
      </c>
      <c r="F79" s="101">
        <f>I79+K79</f>
        <v>0</v>
      </c>
      <c r="G79" s="128"/>
      <c r="H79" s="92" t="s">
        <v>19</v>
      </c>
      <c r="I79" s="91"/>
      <c r="J79" s="92" t="s">
        <v>18</v>
      </c>
      <c r="K79" s="89"/>
    </row>
    <row r="80" spans="1:11" ht="15" customHeight="1" x14ac:dyDescent="0.25">
      <c r="A80" s="109"/>
      <c r="B80" s="112"/>
      <c r="C80" s="115"/>
      <c r="D80" s="134" t="s">
        <v>2434</v>
      </c>
      <c r="E80" s="102" t="s">
        <v>2432</v>
      </c>
      <c r="F80" s="103">
        <f>I80+K80</f>
        <v>0</v>
      </c>
      <c r="G80" s="128"/>
      <c r="H80" s="93" t="s">
        <v>19</v>
      </c>
      <c r="I80" s="95"/>
      <c r="J80" s="93" t="s">
        <v>18</v>
      </c>
      <c r="K80" s="99"/>
    </row>
    <row r="81" spans="1:11" ht="15" customHeight="1" x14ac:dyDescent="0.25">
      <c r="A81" s="109"/>
      <c r="B81" s="112"/>
      <c r="C81" s="115"/>
      <c r="D81" s="134"/>
      <c r="E81" s="102" t="s">
        <v>2433</v>
      </c>
      <c r="F81" s="103">
        <f>I81+K81</f>
        <v>0</v>
      </c>
      <c r="G81" s="129"/>
      <c r="H81" s="93" t="s">
        <v>19</v>
      </c>
      <c r="I81" s="95"/>
      <c r="J81" s="93" t="s">
        <v>18</v>
      </c>
      <c r="K81" s="99"/>
    </row>
    <row r="82" spans="1:11" ht="15.75" customHeight="1" thickBot="1" x14ac:dyDescent="0.3">
      <c r="A82" s="110"/>
      <c r="B82" s="113"/>
      <c r="C82" s="116"/>
      <c r="D82" s="123" t="s">
        <v>45</v>
      </c>
      <c r="E82" s="124"/>
      <c r="F82" s="124"/>
      <c r="G82" s="124"/>
      <c r="H82" s="124"/>
      <c r="I82" s="87">
        <v>0</v>
      </c>
      <c r="J82" s="90"/>
      <c r="K82" s="88"/>
    </row>
  </sheetData>
  <mergeCells count="102">
    <mergeCell ref="D82:H82"/>
    <mergeCell ref="D5:K5"/>
    <mergeCell ref="A1:K2"/>
    <mergeCell ref="A3:K3"/>
    <mergeCell ref="D75:H75"/>
    <mergeCell ref="D76:J76"/>
    <mergeCell ref="D77:E77"/>
    <mergeCell ref="D78:D79"/>
    <mergeCell ref="G78:G81"/>
    <mergeCell ref="D80:D81"/>
    <mergeCell ref="D68:H68"/>
    <mergeCell ref="D69:J69"/>
    <mergeCell ref="D70:E70"/>
    <mergeCell ref="D71:D72"/>
    <mergeCell ref="G71:G74"/>
    <mergeCell ref="D73:D74"/>
    <mergeCell ref="D61:H61"/>
    <mergeCell ref="D62:J62"/>
    <mergeCell ref="D63:E63"/>
    <mergeCell ref="D64:D65"/>
    <mergeCell ref="G64:G67"/>
    <mergeCell ref="D66:D67"/>
    <mergeCell ref="D54:H54"/>
    <mergeCell ref="D55:J55"/>
    <mergeCell ref="D56:E56"/>
    <mergeCell ref="D57:D58"/>
    <mergeCell ref="G57:G60"/>
    <mergeCell ref="D59:D60"/>
    <mergeCell ref="D47:H47"/>
    <mergeCell ref="D48:J48"/>
    <mergeCell ref="D49:E49"/>
    <mergeCell ref="D50:D51"/>
    <mergeCell ref="G50:G53"/>
    <mergeCell ref="D52:D53"/>
    <mergeCell ref="D40:H40"/>
    <mergeCell ref="D41:J41"/>
    <mergeCell ref="D42:E42"/>
    <mergeCell ref="D43:D44"/>
    <mergeCell ref="G43:G46"/>
    <mergeCell ref="D45:D46"/>
    <mergeCell ref="D33:H33"/>
    <mergeCell ref="D34:J34"/>
    <mergeCell ref="D35:E35"/>
    <mergeCell ref="D36:D37"/>
    <mergeCell ref="G36:G39"/>
    <mergeCell ref="D38:D39"/>
    <mergeCell ref="D8:D9"/>
    <mergeCell ref="D10:D11"/>
    <mergeCell ref="D26:H26"/>
    <mergeCell ref="D27:J27"/>
    <mergeCell ref="D28:E28"/>
    <mergeCell ref="D29:D30"/>
    <mergeCell ref="G29:G32"/>
    <mergeCell ref="D31:D32"/>
    <mergeCell ref="D19:H19"/>
    <mergeCell ref="D20:J20"/>
    <mergeCell ref="D21:E21"/>
    <mergeCell ref="D22:D23"/>
    <mergeCell ref="G22:G25"/>
    <mergeCell ref="D24:D25"/>
    <mergeCell ref="A76:A82"/>
    <mergeCell ref="B76:B82"/>
    <mergeCell ref="C76:C82"/>
    <mergeCell ref="A69:A75"/>
    <mergeCell ref="B69:B75"/>
    <mergeCell ref="C69:C75"/>
    <mergeCell ref="A62:A68"/>
    <mergeCell ref="B62:B68"/>
    <mergeCell ref="C62:C68"/>
    <mergeCell ref="A55:A61"/>
    <mergeCell ref="B55:B61"/>
    <mergeCell ref="C55:C61"/>
    <mergeCell ref="A48:A54"/>
    <mergeCell ref="B48:B54"/>
    <mergeCell ref="C48:C54"/>
    <mergeCell ref="A41:A47"/>
    <mergeCell ref="B41:B47"/>
    <mergeCell ref="C41:C47"/>
    <mergeCell ref="A13:A19"/>
    <mergeCell ref="B13:B19"/>
    <mergeCell ref="C13:C19"/>
    <mergeCell ref="A6:A12"/>
    <mergeCell ref="B6:B12"/>
    <mergeCell ref="C6:C12"/>
    <mergeCell ref="D12:H12"/>
    <mergeCell ref="A34:A40"/>
    <mergeCell ref="B34:B40"/>
    <mergeCell ref="C34:C40"/>
    <mergeCell ref="A27:A33"/>
    <mergeCell ref="B27:B33"/>
    <mergeCell ref="C27:C33"/>
    <mergeCell ref="A20:A26"/>
    <mergeCell ref="B20:B26"/>
    <mergeCell ref="C20:C26"/>
    <mergeCell ref="D6:J6"/>
    <mergeCell ref="G8:G11"/>
    <mergeCell ref="D7:E7"/>
    <mergeCell ref="D13:J13"/>
    <mergeCell ref="D14:E14"/>
    <mergeCell ref="D15:D16"/>
    <mergeCell ref="G15:G18"/>
    <mergeCell ref="D17:D1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0" verticalDpi="0" r:id="rId1"/>
  <rowBreaks count="1" manualBreakCount="1">
    <brk id="5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23"/>
  <sheetViews>
    <sheetView workbookViewId="0">
      <selection activeCell="I13" sqref="I13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3" spans="1:6" ht="18.75" x14ac:dyDescent="0.3">
      <c r="A3" s="139" t="s">
        <v>25</v>
      </c>
      <c r="B3" s="139"/>
      <c r="C3" s="139"/>
      <c r="D3" s="139"/>
      <c r="E3" s="139"/>
      <c r="F3" s="139"/>
    </row>
    <row r="4" spans="1:6" ht="18.75" x14ac:dyDescent="0.3">
      <c r="A4" s="145" t="s">
        <v>36</v>
      </c>
      <c r="B4" s="145"/>
      <c r="C4" s="145"/>
      <c r="D4" s="145"/>
      <c r="E4" s="145"/>
      <c r="F4" s="145"/>
    </row>
    <row r="5" spans="1:6" ht="17.25" x14ac:dyDescent="0.3">
      <c r="A5" s="146" t="s">
        <v>24</v>
      </c>
      <c r="B5" s="146"/>
      <c r="C5" s="146"/>
      <c r="D5" s="146"/>
      <c r="E5" s="146"/>
      <c r="F5" s="146"/>
    </row>
    <row r="7" spans="1:6" ht="29.25" customHeight="1" x14ac:dyDescent="0.25">
      <c r="A7" s="147" t="s">
        <v>39</v>
      </c>
      <c r="B7" s="148"/>
      <c r="C7" s="148"/>
      <c r="D7" s="148"/>
      <c r="E7" s="148"/>
      <c r="F7" s="148"/>
    </row>
    <row r="9" spans="1:6" ht="15.75" x14ac:dyDescent="0.25">
      <c r="A9" s="149" t="s">
        <v>48</v>
      </c>
      <c r="B9" s="149"/>
      <c r="C9" s="149"/>
      <c r="D9" s="149"/>
      <c r="E9" s="149"/>
      <c r="F9" s="149"/>
    </row>
    <row r="10" spans="1:6" ht="12.75" customHeight="1" x14ac:dyDescent="0.25">
      <c r="A10" s="144" t="s">
        <v>49</v>
      </c>
      <c r="B10" s="144"/>
      <c r="C10" s="144"/>
      <c r="D10" s="144"/>
      <c r="E10" s="144"/>
      <c r="F10" s="144"/>
    </row>
    <row r="12" spans="1:6" ht="30" x14ac:dyDescent="0.25">
      <c r="A12" s="24" t="s">
        <v>26</v>
      </c>
      <c r="B12" s="24" t="s">
        <v>27</v>
      </c>
      <c r="C12" s="25" t="s">
        <v>28</v>
      </c>
      <c r="D12" s="23">
        <f>SUM(D13:D14)</f>
        <v>45</v>
      </c>
      <c r="E12" s="25" t="s">
        <v>29</v>
      </c>
      <c r="F12" s="23">
        <f>SUM(F13:F14)</f>
        <v>7</v>
      </c>
    </row>
    <row r="13" spans="1:6" x14ac:dyDescent="0.25">
      <c r="A13" s="140">
        <v>246</v>
      </c>
      <c r="B13" s="142">
        <f>SUM(D12+F12+F15)</f>
        <v>52</v>
      </c>
      <c r="C13" s="26" t="s">
        <v>30</v>
      </c>
      <c r="D13" s="22">
        <v>19</v>
      </c>
      <c r="E13" s="26" t="s">
        <v>30</v>
      </c>
      <c r="F13" s="22">
        <v>3</v>
      </c>
    </row>
    <row r="14" spans="1:6" x14ac:dyDescent="0.25">
      <c r="A14" s="141"/>
      <c r="B14" s="143"/>
      <c r="C14" s="26" t="s">
        <v>31</v>
      </c>
      <c r="D14" s="22">
        <v>26</v>
      </c>
      <c r="E14" s="26" t="s">
        <v>31</v>
      </c>
      <c r="F14" s="22">
        <v>4</v>
      </c>
    </row>
    <row r="15" spans="1:6" ht="15.75" customHeight="1" x14ac:dyDescent="0.25">
      <c r="A15" s="7"/>
      <c r="C15" s="42"/>
      <c r="D15" s="150" t="s">
        <v>45</v>
      </c>
      <c r="E15" s="151"/>
      <c r="F15" s="46">
        <v>0</v>
      </c>
    </row>
    <row r="16" spans="1:6" ht="15.75" customHeight="1" x14ac:dyDescent="0.25">
      <c r="A16" s="7"/>
      <c r="D16" s="29"/>
      <c r="E16" s="28"/>
      <c r="F16" s="29"/>
    </row>
    <row r="17" spans="1:6" ht="15" customHeight="1" x14ac:dyDescent="0.25">
      <c r="B17" s="138" t="s">
        <v>37</v>
      </c>
      <c r="C17" s="138"/>
      <c r="D17" s="29">
        <v>0</v>
      </c>
      <c r="E17" s="28"/>
      <c r="F17" s="29"/>
    </row>
    <row r="19" spans="1:6" x14ac:dyDescent="0.25">
      <c r="B19" s="27" t="s">
        <v>33</v>
      </c>
      <c r="C19" s="27" t="s">
        <v>34</v>
      </c>
      <c r="D19" s="27" t="s">
        <v>35</v>
      </c>
      <c r="E19" s="27" t="s">
        <v>47</v>
      </c>
    </row>
    <row r="20" spans="1:6" ht="15" customHeight="1" x14ac:dyDescent="0.25">
      <c r="A20" s="138" t="s">
        <v>32</v>
      </c>
      <c r="B20" s="1">
        <v>131387</v>
      </c>
      <c r="C20" s="1">
        <v>131393</v>
      </c>
      <c r="D20" s="137">
        <v>0</v>
      </c>
      <c r="E20" s="137">
        <v>0</v>
      </c>
    </row>
    <row r="21" spans="1:6" x14ac:dyDescent="0.25">
      <c r="A21" s="138"/>
      <c r="B21" s="1">
        <v>154967</v>
      </c>
      <c r="C21" s="1">
        <v>154968</v>
      </c>
      <c r="D21" s="137"/>
      <c r="E21" s="137"/>
    </row>
    <row r="22" spans="1:6" x14ac:dyDescent="0.25">
      <c r="A22" s="138"/>
      <c r="B22" s="29">
        <v>475411</v>
      </c>
      <c r="C22" s="29">
        <v>475430</v>
      </c>
      <c r="D22" s="137"/>
      <c r="E22" s="137"/>
    </row>
    <row r="23" spans="1:6" x14ac:dyDescent="0.25">
      <c r="A23" s="138"/>
      <c r="B23" s="29">
        <v>473101</v>
      </c>
      <c r="C23" s="29">
        <v>473123</v>
      </c>
      <c r="D23" s="137"/>
      <c r="E23" s="137"/>
    </row>
  </sheetData>
  <mergeCells count="13">
    <mergeCell ref="D20:D23"/>
    <mergeCell ref="E20:E23"/>
    <mergeCell ref="A20:A23"/>
    <mergeCell ref="A3:F3"/>
    <mergeCell ref="B17:C17"/>
    <mergeCell ref="A13:A14"/>
    <mergeCell ref="B13:B14"/>
    <mergeCell ref="A10:F10"/>
    <mergeCell ref="A4:F4"/>
    <mergeCell ref="A5:F5"/>
    <mergeCell ref="A7:F7"/>
    <mergeCell ref="A9:F9"/>
    <mergeCell ref="D15:E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135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28"/>
  <sheetViews>
    <sheetView workbookViewId="0"/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3" spans="1:6" ht="18.75" x14ac:dyDescent="0.3">
      <c r="A3" s="139" t="s">
        <v>25</v>
      </c>
      <c r="B3" s="139"/>
      <c r="C3" s="139"/>
      <c r="D3" s="139"/>
      <c r="E3" s="139"/>
      <c r="F3" s="139"/>
    </row>
    <row r="4" spans="1:6" ht="18.75" x14ac:dyDescent="0.3">
      <c r="A4" s="145" t="s">
        <v>36</v>
      </c>
      <c r="B4" s="145"/>
      <c r="C4" s="145"/>
      <c r="D4" s="145"/>
      <c r="E4" s="145"/>
      <c r="F4" s="145"/>
    </row>
    <row r="5" spans="1:6" ht="17.25" x14ac:dyDescent="0.3">
      <c r="A5" s="146" t="s">
        <v>2406</v>
      </c>
      <c r="B5" s="146"/>
      <c r="C5" s="146"/>
      <c r="D5" s="146"/>
      <c r="E5" s="146"/>
      <c r="F5" s="146"/>
    </row>
    <row r="7" spans="1:6" ht="34.5" customHeight="1" x14ac:dyDescent="0.25">
      <c r="A7" s="147" t="s">
        <v>2407</v>
      </c>
      <c r="B7" s="148"/>
      <c r="C7" s="148"/>
      <c r="D7" s="148"/>
      <c r="E7" s="148"/>
      <c r="F7" s="148"/>
    </row>
    <row r="9" spans="1:6" ht="15.75" x14ac:dyDescent="0.25">
      <c r="A9" s="149" t="s">
        <v>2403</v>
      </c>
      <c r="B9" s="149"/>
      <c r="C9" s="149"/>
      <c r="D9" s="149"/>
      <c r="E9" s="149"/>
      <c r="F9" s="149"/>
    </row>
    <row r="10" spans="1:6" ht="27.75" customHeight="1" x14ac:dyDescent="0.25">
      <c r="A10" s="144" t="s">
        <v>2404</v>
      </c>
      <c r="B10" s="144"/>
      <c r="C10" s="144"/>
      <c r="D10" s="144"/>
      <c r="E10" s="144"/>
      <c r="F10" s="144"/>
    </row>
    <row r="12" spans="1:6" ht="30" x14ac:dyDescent="0.25">
      <c r="A12" s="24" t="s">
        <v>26</v>
      </c>
      <c r="B12" s="24" t="s">
        <v>27</v>
      </c>
      <c r="C12" s="25" t="s">
        <v>28</v>
      </c>
      <c r="D12" s="23">
        <f>SUM(D13:D14)</f>
        <v>84</v>
      </c>
      <c r="E12" s="25" t="s">
        <v>29</v>
      </c>
      <c r="F12" s="23">
        <f>SUM(F13:F14)</f>
        <v>21</v>
      </c>
    </row>
    <row r="13" spans="1:6" x14ac:dyDescent="0.25">
      <c r="A13" s="140">
        <v>118</v>
      </c>
      <c r="B13" s="142">
        <f>SUM(D12+F12+F15)</f>
        <v>106</v>
      </c>
      <c r="C13" s="26" t="s">
        <v>30</v>
      </c>
      <c r="D13" s="19">
        <v>16</v>
      </c>
      <c r="E13" s="26" t="s">
        <v>30</v>
      </c>
      <c r="F13" s="19">
        <v>11</v>
      </c>
    </row>
    <row r="14" spans="1:6" x14ac:dyDescent="0.25">
      <c r="A14" s="141"/>
      <c r="B14" s="143"/>
      <c r="C14" s="26" t="s">
        <v>31</v>
      </c>
      <c r="D14" s="19">
        <v>68</v>
      </c>
      <c r="E14" s="26" t="s">
        <v>31</v>
      </c>
      <c r="F14" s="19">
        <v>10</v>
      </c>
    </row>
    <row r="15" spans="1:6" ht="15.75" customHeight="1" x14ac:dyDescent="0.25">
      <c r="A15" s="7"/>
      <c r="C15" s="42"/>
      <c r="D15" s="150" t="s">
        <v>45</v>
      </c>
      <c r="E15" s="151"/>
      <c r="F15" s="46">
        <v>1</v>
      </c>
    </row>
    <row r="16" spans="1:6" ht="15.75" customHeight="1" x14ac:dyDescent="0.25">
      <c r="A16" s="7"/>
      <c r="D16" s="29"/>
      <c r="E16" s="28"/>
      <c r="F16" s="29"/>
    </row>
    <row r="17" spans="1:6" ht="15" customHeight="1" x14ac:dyDescent="0.25">
      <c r="B17" s="138" t="s">
        <v>37</v>
      </c>
      <c r="C17" s="138"/>
      <c r="D17" s="29">
        <v>0</v>
      </c>
      <c r="E17" s="28"/>
      <c r="F17" s="29"/>
    </row>
    <row r="19" spans="1:6" x14ac:dyDescent="0.25">
      <c r="B19" s="27" t="s">
        <v>33</v>
      </c>
      <c r="C19" s="27" t="s">
        <v>34</v>
      </c>
      <c r="D19" s="27" t="s">
        <v>35</v>
      </c>
      <c r="E19" s="27" t="s">
        <v>47</v>
      </c>
      <c r="F19" s="27" t="s">
        <v>2405</v>
      </c>
    </row>
    <row r="20" spans="1:6" x14ac:dyDescent="0.25">
      <c r="B20" s="48">
        <v>559501</v>
      </c>
      <c r="C20" s="48">
        <v>559549</v>
      </c>
      <c r="D20" s="137">
        <v>0</v>
      </c>
      <c r="E20" s="137">
        <v>0</v>
      </c>
      <c r="F20" s="137">
        <v>598000</v>
      </c>
    </row>
    <row r="21" spans="1:6" ht="15" customHeight="1" x14ac:dyDescent="0.25">
      <c r="A21" s="138" t="s">
        <v>32</v>
      </c>
      <c r="B21" s="48">
        <v>559559</v>
      </c>
      <c r="C21" s="48">
        <v>559581</v>
      </c>
      <c r="D21" s="137"/>
      <c r="E21" s="137"/>
      <c r="F21" s="137"/>
    </row>
    <row r="22" spans="1:6" x14ac:dyDescent="0.25">
      <c r="A22" s="138"/>
      <c r="B22" s="48">
        <v>597981</v>
      </c>
      <c r="C22" s="48">
        <v>598000</v>
      </c>
      <c r="D22" s="137"/>
      <c r="E22" s="137"/>
      <c r="F22" s="137"/>
    </row>
    <row r="23" spans="1:6" x14ac:dyDescent="0.25">
      <c r="A23" s="138"/>
      <c r="B23" s="49">
        <v>598101</v>
      </c>
      <c r="C23" s="49">
        <v>598114</v>
      </c>
      <c r="D23" s="137"/>
      <c r="E23" s="137"/>
      <c r="F23" s="137"/>
    </row>
    <row r="24" spans="1:6" x14ac:dyDescent="0.25">
      <c r="A24" s="47"/>
      <c r="B24" s="49"/>
      <c r="C24" s="49"/>
      <c r="D24" s="3"/>
      <c r="E24" s="3"/>
    </row>
    <row r="25" spans="1:6" x14ac:dyDescent="0.25">
      <c r="A25" s="47"/>
      <c r="B25" s="48"/>
      <c r="C25" s="48"/>
      <c r="D25" s="3"/>
      <c r="E25" s="3"/>
    </row>
    <row r="26" spans="1:6" x14ac:dyDescent="0.25">
      <c r="A26" s="47"/>
      <c r="B26" s="48"/>
      <c r="C26" s="48"/>
      <c r="D26" s="3"/>
      <c r="E26" s="3"/>
    </row>
    <row r="27" spans="1:6" x14ac:dyDescent="0.25">
      <c r="A27" s="47"/>
      <c r="B27" s="48"/>
      <c r="C27" s="48"/>
      <c r="D27" s="3"/>
      <c r="E27" s="3"/>
    </row>
    <row r="28" spans="1:6" x14ac:dyDescent="0.25">
      <c r="A28" s="47"/>
      <c r="B28" s="48"/>
      <c r="C28" s="48"/>
      <c r="D28" s="3"/>
      <c r="E28" s="3"/>
    </row>
  </sheetData>
  <mergeCells count="14">
    <mergeCell ref="A10:F10"/>
    <mergeCell ref="A3:F3"/>
    <mergeCell ref="A4:F4"/>
    <mergeCell ref="A5:F5"/>
    <mergeCell ref="A7:F7"/>
    <mergeCell ref="A9:F9"/>
    <mergeCell ref="F20:F23"/>
    <mergeCell ref="A21:A23"/>
    <mergeCell ref="D20:D23"/>
    <mergeCell ref="E20:E23"/>
    <mergeCell ref="A13:A14"/>
    <mergeCell ref="B13:B14"/>
    <mergeCell ref="D15:E15"/>
    <mergeCell ref="B17:C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125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160"/>
  <sheetViews>
    <sheetView workbookViewId="0"/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22.28515625" customWidth="1"/>
    <col min="4" max="4" width="26.7109375" customWidth="1"/>
    <col min="5" max="5" width="13.28515625" style="3" customWidth="1"/>
    <col min="6" max="6" width="14.85546875" customWidth="1"/>
    <col min="7" max="7" width="14.5703125" customWidth="1"/>
    <col min="8" max="8" width="9.5703125" style="1" bestFit="1" customWidth="1"/>
    <col min="9" max="9" width="5.7109375" style="1" bestFit="1" customWidth="1"/>
    <col min="10" max="10" width="15.42578125" style="1" customWidth="1"/>
    <col min="11" max="11" width="7.7109375" style="1" bestFit="1" customWidth="1"/>
    <col min="12" max="12" width="7.5703125" style="1" bestFit="1" customWidth="1"/>
    <col min="13" max="13" width="6.5703125" style="1" bestFit="1" customWidth="1"/>
    <col min="14" max="14" width="7.7109375" style="1" bestFit="1" customWidth="1"/>
    <col min="15" max="15" width="6.5703125" style="1" bestFit="1" customWidth="1"/>
    <col min="16" max="16" width="6.140625" style="1" customWidth="1"/>
    <col min="17" max="17" width="10.140625" style="1" customWidth="1"/>
  </cols>
  <sheetData>
    <row r="1" spans="1:17" ht="21" x14ac:dyDescent="0.35">
      <c r="B1" s="153" t="s">
        <v>0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</row>
    <row r="2" spans="1:17" ht="18.75" x14ac:dyDescent="0.3">
      <c r="B2" s="139" t="s">
        <v>11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4" spans="1:17" ht="15.75" customHeight="1" x14ac:dyDescent="0.25">
      <c r="A4" s="6" t="s">
        <v>38</v>
      </c>
      <c r="B4" s="7"/>
      <c r="C4" s="8" t="s">
        <v>16</v>
      </c>
      <c r="D4" s="154">
        <v>45194</v>
      </c>
      <c r="E4" s="154"/>
      <c r="F4" s="156" t="s">
        <v>20</v>
      </c>
      <c r="G4" s="155">
        <v>118</v>
      </c>
      <c r="H4" s="31"/>
      <c r="I4" s="31"/>
      <c r="J4" s="148" t="s">
        <v>21</v>
      </c>
      <c r="K4" s="152">
        <f>N4+Q4+Q7</f>
        <v>106</v>
      </c>
      <c r="L4" s="149" t="s">
        <v>22</v>
      </c>
      <c r="M4" s="149"/>
      <c r="N4" s="36">
        <f>SUM(M5:M6)</f>
        <v>84</v>
      </c>
      <c r="O4" s="149" t="s">
        <v>23</v>
      </c>
      <c r="P4" s="149"/>
      <c r="Q4" s="36">
        <f>SUBTOTAL(9,P5:P6)</f>
        <v>21</v>
      </c>
    </row>
    <row r="5" spans="1:17" ht="15.75" x14ac:dyDescent="0.25">
      <c r="C5" s="20" t="s">
        <v>17</v>
      </c>
      <c r="D5" s="21" t="s">
        <v>62</v>
      </c>
      <c r="F5" s="156"/>
      <c r="G5" s="155"/>
      <c r="H5" s="31"/>
      <c r="I5" s="31"/>
      <c r="J5" s="148"/>
      <c r="K5" s="152"/>
      <c r="L5" s="9" t="s">
        <v>19</v>
      </c>
      <c r="M5" s="1">
        <v>16</v>
      </c>
      <c r="O5" s="9" t="s">
        <v>19</v>
      </c>
      <c r="P5" s="1">
        <v>11</v>
      </c>
    </row>
    <row r="6" spans="1:17" x14ac:dyDescent="0.25">
      <c r="L6" s="9" t="s">
        <v>18</v>
      </c>
      <c r="M6" s="1">
        <v>68</v>
      </c>
      <c r="N6" s="4"/>
      <c r="O6" s="9" t="s">
        <v>18</v>
      </c>
      <c r="P6" s="1">
        <v>10</v>
      </c>
    </row>
    <row r="7" spans="1:17" ht="15" customHeight="1" x14ac:dyDescent="0.25">
      <c r="C7" s="41"/>
      <c r="D7" s="41"/>
      <c r="E7" s="41"/>
      <c r="F7" s="41"/>
      <c r="G7" s="41"/>
      <c r="J7" s="63" t="s">
        <v>46</v>
      </c>
      <c r="K7" s="36">
        <v>0</v>
      </c>
      <c r="M7" s="157" t="s">
        <v>45</v>
      </c>
      <c r="N7" s="157"/>
      <c r="O7" s="157"/>
      <c r="P7" s="157"/>
      <c r="Q7" s="36">
        <v>1</v>
      </c>
    </row>
    <row r="8" spans="1:17" s="5" customFormat="1" ht="18.75" x14ac:dyDescent="0.3">
      <c r="A8" s="158" t="s">
        <v>44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</row>
    <row r="9" spans="1:17" ht="15" customHeight="1" x14ac:dyDescent="0.25">
      <c r="A9" s="159" t="s">
        <v>15</v>
      </c>
      <c r="B9" s="159" t="s">
        <v>5</v>
      </c>
      <c r="C9" s="160" t="s">
        <v>14</v>
      </c>
      <c r="D9" s="160"/>
      <c r="E9" s="160"/>
      <c r="F9" s="163" t="s">
        <v>13</v>
      </c>
      <c r="G9" s="164"/>
      <c r="H9" s="164"/>
      <c r="I9" s="164"/>
      <c r="J9" s="165"/>
      <c r="K9" s="161" t="s">
        <v>8</v>
      </c>
      <c r="L9" s="161"/>
      <c r="M9" s="161"/>
      <c r="N9" s="162" t="s">
        <v>7</v>
      </c>
      <c r="O9" s="162"/>
      <c r="P9" s="162"/>
      <c r="Q9" s="159" t="s">
        <v>4</v>
      </c>
    </row>
    <row r="10" spans="1:17" s="4" customFormat="1" ht="27" x14ac:dyDescent="0.25">
      <c r="A10" s="159"/>
      <c r="B10" s="159"/>
      <c r="C10" s="30" t="s">
        <v>12</v>
      </c>
      <c r="D10" s="30" t="s">
        <v>10</v>
      </c>
      <c r="E10" s="30" t="s">
        <v>1</v>
      </c>
      <c r="F10" s="34" t="s">
        <v>12</v>
      </c>
      <c r="G10" s="34" t="s">
        <v>6</v>
      </c>
      <c r="H10" s="35" t="s">
        <v>9</v>
      </c>
      <c r="I10" s="34" t="s">
        <v>3</v>
      </c>
      <c r="J10" s="34" t="s">
        <v>2</v>
      </c>
      <c r="K10" s="33" t="s">
        <v>43</v>
      </c>
      <c r="L10" s="33" t="s">
        <v>41</v>
      </c>
      <c r="M10" s="33" t="s">
        <v>40</v>
      </c>
      <c r="N10" s="32" t="s">
        <v>42</v>
      </c>
      <c r="O10" s="32" t="s">
        <v>41</v>
      </c>
      <c r="P10" s="32" t="s">
        <v>40</v>
      </c>
      <c r="Q10" s="159"/>
    </row>
    <row r="11" spans="1:17" ht="30" x14ac:dyDescent="0.25">
      <c r="A11" s="18">
        <v>1</v>
      </c>
      <c r="B11" s="14">
        <v>559501</v>
      </c>
      <c r="C11" s="15" t="s">
        <v>188</v>
      </c>
      <c r="D11" s="15" t="s">
        <v>121</v>
      </c>
      <c r="E11" s="17" t="s">
        <v>71</v>
      </c>
      <c r="F11" s="15" t="s">
        <v>189</v>
      </c>
      <c r="G11" s="15" t="s">
        <v>190</v>
      </c>
      <c r="H11" s="16" t="s">
        <v>8</v>
      </c>
      <c r="I11" s="16" t="s">
        <v>18</v>
      </c>
      <c r="J11" s="16" t="s">
        <v>191</v>
      </c>
      <c r="K11" s="16"/>
      <c r="L11" s="16"/>
      <c r="M11" s="16" t="s">
        <v>192</v>
      </c>
      <c r="N11" s="16"/>
      <c r="O11" s="16"/>
      <c r="P11" s="16"/>
      <c r="Q11" s="16" t="s">
        <v>160</v>
      </c>
    </row>
    <row r="12" spans="1:17" ht="30" x14ac:dyDescent="0.25">
      <c r="A12" s="18">
        <v>2</v>
      </c>
      <c r="B12" s="14">
        <v>559502</v>
      </c>
      <c r="C12" s="15" t="s">
        <v>193</v>
      </c>
      <c r="D12" s="15" t="s">
        <v>167</v>
      </c>
      <c r="E12" s="17" t="s">
        <v>71</v>
      </c>
      <c r="F12" s="15" t="s">
        <v>194</v>
      </c>
      <c r="G12" s="15" t="s">
        <v>111</v>
      </c>
      <c r="H12" s="16" t="s">
        <v>7</v>
      </c>
      <c r="I12" s="16" t="s">
        <v>19</v>
      </c>
      <c r="J12" s="16" t="s">
        <v>195</v>
      </c>
      <c r="K12" s="16"/>
      <c r="L12" s="16"/>
      <c r="M12" s="16"/>
      <c r="N12" s="16"/>
      <c r="O12" s="16"/>
      <c r="P12" s="16" t="s">
        <v>99</v>
      </c>
      <c r="Q12" s="16" t="s">
        <v>160</v>
      </c>
    </row>
    <row r="13" spans="1:17" ht="30" x14ac:dyDescent="0.25">
      <c r="A13" s="18">
        <v>3</v>
      </c>
      <c r="B13" s="14">
        <v>559503</v>
      </c>
      <c r="C13" s="15" t="s">
        <v>193</v>
      </c>
      <c r="D13" s="15" t="s">
        <v>167</v>
      </c>
      <c r="E13" s="17" t="s">
        <v>71</v>
      </c>
      <c r="F13" s="15" t="s">
        <v>196</v>
      </c>
      <c r="G13" s="15" t="s">
        <v>111</v>
      </c>
      <c r="H13" s="16" t="s">
        <v>7</v>
      </c>
      <c r="I13" s="16" t="s">
        <v>19</v>
      </c>
      <c r="J13" s="16" t="s">
        <v>195</v>
      </c>
      <c r="K13" s="16"/>
      <c r="L13" s="16"/>
      <c r="M13" s="16"/>
      <c r="N13" s="16"/>
      <c r="O13" s="16"/>
      <c r="P13" s="16" t="s">
        <v>105</v>
      </c>
      <c r="Q13" s="16" t="s">
        <v>147</v>
      </c>
    </row>
    <row r="14" spans="1:17" ht="30" x14ac:dyDescent="0.25">
      <c r="A14" s="18">
        <v>4</v>
      </c>
      <c r="B14" s="14">
        <v>559504</v>
      </c>
      <c r="C14" s="15" t="s">
        <v>193</v>
      </c>
      <c r="D14" s="15" t="s">
        <v>167</v>
      </c>
      <c r="E14" s="17" t="s">
        <v>71</v>
      </c>
      <c r="F14" s="15" t="s">
        <v>197</v>
      </c>
      <c r="G14" s="15" t="s">
        <v>111</v>
      </c>
      <c r="H14" s="16" t="s">
        <v>8</v>
      </c>
      <c r="I14" s="16" t="s">
        <v>19</v>
      </c>
      <c r="J14" s="16" t="s">
        <v>112</v>
      </c>
      <c r="K14" s="16"/>
      <c r="L14" s="16"/>
      <c r="M14" s="16" t="s">
        <v>198</v>
      </c>
      <c r="N14" s="16"/>
      <c r="O14" s="16"/>
      <c r="P14" s="16"/>
      <c r="Q14" s="16" t="s">
        <v>187</v>
      </c>
    </row>
    <row r="15" spans="1:17" ht="30" x14ac:dyDescent="0.25">
      <c r="A15" s="18">
        <v>5</v>
      </c>
      <c r="B15" s="14">
        <v>559505</v>
      </c>
      <c r="C15" s="15" t="s">
        <v>199</v>
      </c>
      <c r="D15" s="15" t="s">
        <v>200</v>
      </c>
      <c r="E15" s="17" t="s">
        <v>71</v>
      </c>
      <c r="F15" s="15" t="s">
        <v>201</v>
      </c>
      <c r="G15" s="15" t="s">
        <v>152</v>
      </c>
      <c r="H15" s="16" t="s">
        <v>8</v>
      </c>
      <c r="I15" s="16" t="s">
        <v>18</v>
      </c>
      <c r="J15" s="16" t="s">
        <v>202</v>
      </c>
      <c r="K15" s="16"/>
      <c r="L15" s="16"/>
      <c r="M15" s="16" t="s">
        <v>97</v>
      </c>
      <c r="N15" s="16"/>
      <c r="O15" s="16"/>
      <c r="P15" s="16"/>
      <c r="Q15" s="16" t="s">
        <v>169</v>
      </c>
    </row>
    <row r="16" spans="1:17" ht="30" x14ac:dyDescent="0.25">
      <c r="A16" s="18">
        <v>6</v>
      </c>
      <c r="B16" s="14">
        <v>559506</v>
      </c>
      <c r="C16" s="15" t="s">
        <v>203</v>
      </c>
      <c r="D16" s="15" t="s">
        <v>204</v>
      </c>
      <c r="E16" s="17" t="s">
        <v>71</v>
      </c>
      <c r="F16" s="15" t="s">
        <v>205</v>
      </c>
      <c r="G16" s="15" t="s">
        <v>111</v>
      </c>
      <c r="H16" s="16" t="s">
        <v>8</v>
      </c>
      <c r="I16" s="16" t="s">
        <v>19</v>
      </c>
      <c r="J16" s="16" t="s">
        <v>206</v>
      </c>
      <c r="K16" s="16"/>
      <c r="L16" s="16"/>
      <c r="M16" s="16" t="s">
        <v>99</v>
      </c>
      <c r="N16" s="16"/>
      <c r="O16" s="16"/>
      <c r="P16" s="16"/>
      <c r="Q16" s="16" t="s">
        <v>149</v>
      </c>
    </row>
    <row r="17" spans="1:17" ht="30" x14ac:dyDescent="0.25">
      <c r="A17" s="18">
        <v>7</v>
      </c>
      <c r="B17" s="14">
        <v>559507</v>
      </c>
      <c r="C17" s="15" t="s">
        <v>203</v>
      </c>
      <c r="D17" s="15" t="s">
        <v>204</v>
      </c>
      <c r="E17" s="17" t="s">
        <v>71</v>
      </c>
      <c r="F17" s="15" t="s">
        <v>207</v>
      </c>
      <c r="G17" s="15" t="s">
        <v>111</v>
      </c>
      <c r="H17" s="16" t="s">
        <v>8</v>
      </c>
      <c r="I17" s="16" t="s">
        <v>18</v>
      </c>
      <c r="J17" s="16" t="s">
        <v>117</v>
      </c>
      <c r="K17" s="16"/>
      <c r="L17" s="16"/>
      <c r="M17" s="16" t="s">
        <v>97</v>
      </c>
      <c r="N17" s="16"/>
      <c r="O17" s="16"/>
      <c r="P17" s="16"/>
      <c r="Q17" s="16" t="s">
        <v>155</v>
      </c>
    </row>
    <row r="18" spans="1:17" ht="30" x14ac:dyDescent="0.25">
      <c r="A18" s="18">
        <v>8</v>
      </c>
      <c r="B18" s="14">
        <v>559508</v>
      </c>
      <c r="C18" s="15" t="s">
        <v>203</v>
      </c>
      <c r="D18" s="15" t="s">
        <v>204</v>
      </c>
      <c r="E18" s="17" t="s">
        <v>71</v>
      </c>
      <c r="F18" s="15" t="s">
        <v>208</v>
      </c>
      <c r="G18" s="15" t="s">
        <v>111</v>
      </c>
      <c r="H18" s="16" t="s">
        <v>8</v>
      </c>
      <c r="I18" s="16" t="s">
        <v>18</v>
      </c>
      <c r="J18" s="16" t="s">
        <v>180</v>
      </c>
      <c r="K18" s="16"/>
      <c r="L18" s="16"/>
      <c r="M18" s="16" t="s">
        <v>99</v>
      </c>
      <c r="N18" s="16"/>
      <c r="O18" s="16"/>
      <c r="P18" s="16"/>
      <c r="Q18" s="16" t="s">
        <v>149</v>
      </c>
    </row>
    <row r="19" spans="1:17" ht="30" x14ac:dyDescent="0.25">
      <c r="A19" s="18">
        <v>9</v>
      </c>
      <c r="B19" s="14">
        <v>559509</v>
      </c>
      <c r="C19" s="15" t="s">
        <v>209</v>
      </c>
      <c r="D19" s="15" t="s">
        <v>210</v>
      </c>
      <c r="E19" s="17" t="s">
        <v>71</v>
      </c>
      <c r="F19" s="15" t="s">
        <v>211</v>
      </c>
      <c r="G19" s="15" t="s">
        <v>111</v>
      </c>
      <c r="H19" s="16" t="s">
        <v>8</v>
      </c>
      <c r="I19" s="16" t="s">
        <v>18</v>
      </c>
      <c r="J19" s="16" t="s">
        <v>206</v>
      </c>
      <c r="K19" s="16"/>
      <c r="L19" s="16"/>
      <c r="M19" s="16" t="s">
        <v>99</v>
      </c>
      <c r="N19" s="16"/>
      <c r="O19" s="16"/>
      <c r="P19" s="16"/>
      <c r="Q19" s="16" t="s">
        <v>149</v>
      </c>
    </row>
    <row r="20" spans="1:17" ht="30" x14ac:dyDescent="0.25">
      <c r="A20" s="18">
        <v>10</v>
      </c>
      <c r="B20" s="14">
        <v>559510</v>
      </c>
      <c r="C20" s="15" t="s">
        <v>209</v>
      </c>
      <c r="D20" s="15" t="s">
        <v>210</v>
      </c>
      <c r="E20" s="17" t="s">
        <v>71</v>
      </c>
      <c r="F20" s="15" t="s">
        <v>212</v>
      </c>
      <c r="G20" s="15" t="s">
        <v>111</v>
      </c>
      <c r="H20" s="16" t="s">
        <v>8</v>
      </c>
      <c r="I20" s="16" t="s">
        <v>18</v>
      </c>
      <c r="J20" s="16" t="s">
        <v>117</v>
      </c>
      <c r="K20" s="16"/>
      <c r="L20" s="16" t="s">
        <v>108</v>
      </c>
      <c r="M20" s="16"/>
      <c r="N20" s="16"/>
      <c r="O20" s="16"/>
      <c r="P20" s="16"/>
      <c r="Q20" s="16" t="s">
        <v>147</v>
      </c>
    </row>
    <row r="21" spans="1:17" ht="30" x14ac:dyDescent="0.25">
      <c r="A21" s="18">
        <v>11</v>
      </c>
      <c r="B21" s="14">
        <v>559511</v>
      </c>
      <c r="C21" s="15" t="s">
        <v>213</v>
      </c>
      <c r="D21" s="15" t="s">
        <v>214</v>
      </c>
      <c r="E21" s="17" t="s">
        <v>71</v>
      </c>
      <c r="F21" s="15" t="s">
        <v>215</v>
      </c>
      <c r="G21" s="15" t="s">
        <v>111</v>
      </c>
      <c r="H21" s="16" t="s">
        <v>8</v>
      </c>
      <c r="I21" s="16" t="s">
        <v>18</v>
      </c>
      <c r="J21" s="16" t="s">
        <v>112</v>
      </c>
      <c r="K21" s="16"/>
      <c r="L21" s="16" t="s">
        <v>108</v>
      </c>
      <c r="M21" s="16"/>
      <c r="N21" s="16"/>
      <c r="O21" s="16"/>
      <c r="P21" s="16"/>
      <c r="Q21" s="16" t="s">
        <v>147</v>
      </c>
    </row>
    <row r="22" spans="1:17" ht="30" x14ac:dyDescent="0.25">
      <c r="A22" s="18">
        <v>12</v>
      </c>
      <c r="B22" s="14">
        <v>559512</v>
      </c>
      <c r="C22" s="15" t="s">
        <v>213</v>
      </c>
      <c r="D22" s="15" t="s">
        <v>214</v>
      </c>
      <c r="E22" s="17" t="s">
        <v>71</v>
      </c>
      <c r="F22" s="15" t="s">
        <v>216</v>
      </c>
      <c r="G22" s="15" t="s">
        <v>217</v>
      </c>
      <c r="H22" s="16" t="s">
        <v>8</v>
      </c>
      <c r="I22" s="16" t="s">
        <v>18</v>
      </c>
      <c r="J22" s="16" t="s">
        <v>140</v>
      </c>
      <c r="K22" s="16"/>
      <c r="L22" s="16"/>
      <c r="M22" s="16" t="s">
        <v>218</v>
      </c>
      <c r="N22" s="16"/>
      <c r="O22" s="16"/>
      <c r="P22" s="16"/>
      <c r="Q22" s="16" t="s">
        <v>147</v>
      </c>
    </row>
    <row r="23" spans="1:17" ht="30" x14ac:dyDescent="0.25">
      <c r="A23" s="18">
        <v>13</v>
      </c>
      <c r="B23" s="14">
        <v>559513</v>
      </c>
      <c r="C23" s="15" t="s">
        <v>219</v>
      </c>
      <c r="D23" s="15" t="s">
        <v>220</v>
      </c>
      <c r="E23" s="17" t="s">
        <v>71</v>
      </c>
      <c r="F23" s="15" t="s">
        <v>221</v>
      </c>
      <c r="G23" s="15" t="s">
        <v>111</v>
      </c>
      <c r="H23" s="16" t="s">
        <v>8</v>
      </c>
      <c r="I23" s="16" t="s">
        <v>18</v>
      </c>
      <c r="J23" s="16" t="s">
        <v>117</v>
      </c>
      <c r="K23" s="16"/>
      <c r="L23" s="16" t="s">
        <v>108</v>
      </c>
      <c r="M23" s="16"/>
      <c r="N23" s="16"/>
      <c r="O23" s="16"/>
      <c r="P23" s="16"/>
      <c r="Q23" s="16" t="s">
        <v>160</v>
      </c>
    </row>
    <row r="24" spans="1:17" ht="30" x14ac:dyDescent="0.25">
      <c r="A24" s="18">
        <v>14</v>
      </c>
      <c r="B24" s="14">
        <v>559514</v>
      </c>
      <c r="C24" s="15" t="s">
        <v>219</v>
      </c>
      <c r="D24" s="15" t="s">
        <v>220</v>
      </c>
      <c r="E24" s="17" t="s">
        <v>71</v>
      </c>
      <c r="F24" s="15" t="s">
        <v>162</v>
      </c>
      <c r="G24" s="15" t="s">
        <v>111</v>
      </c>
      <c r="H24" s="16" t="s">
        <v>8</v>
      </c>
      <c r="I24" s="16" t="s">
        <v>18</v>
      </c>
      <c r="J24" s="16" t="s">
        <v>117</v>
      </c>
      <c r="K24" s="16" t="s">
        <v>222</v>
      </c>
      <c r="L24" s="16"/>
      <c r="M24" s="16"/>
      <c r="N24" s="16"/>
      <c r="O24" s="16"/>
      <c r="P24" s="16"/>
      <c r="Q24" s="16" t="s">
        <v>147</v>
      </c>
    </row>
    <row r="25" spans="1:17" ht="30" x14ac:dyDescent="0.25">
      <c r="A25" s="18">
        <v>15</v>
      </c>
      <c r="B25" s="14">
        <v>559515</v>
      </c>
      <c r="C25" s="15" t="s">
        <v>219</v>
      </c>
      <c r="D25" s="15" t="s">
        <v>220</v>
      </c>
      <c r="E25" s="17" t="s">
        <v>71</v>
      </c>
      <c r="F25" s="15" t="s">
        <v>223</v>
      </c>
      <c r="G25" s="15" t="s">
        <v>111</v>
      </c>
      <c r="H25" s="16" t="s">
        <v>7</v>
      </c>
      <c r="I25" s="16" t="s">
        <v>18</v>
      </c>
      <c r="J25" s="16" t="s">
        <v>114</v>
      </c>
      <c r="K25" s="16"/>
      <c r="L25" s="16"/>
      <c r="M25" s="16"/>
      <c r="N25" s="16" t="s">
        <v>224</v>
      </c>
      <c r="O25" s="16"/>
      <c r="P25" s="16"/>
      <c r="Q25" s="16" t="s">
        <v>147</v>
      </c>
    </row>
    <row r="26" spans="1:17" ht="30" x14ac:dyDescent="0.25">
      <c r="A26" s="18">
        <v>16</v>
      </c>
      <c r="B26" s="14">
        <v>559516</v>
      </c>
      <c r="C26" s="15" t="s">
        <v>219</v>
      </c>
      <c r="D26" s="15" t="s">
        <v>220</v>
      </c>
      <c r="E26" s="17" t="s">
        <v>71</v>
      </c>
      <c r="F26" s="15" t="s">
        <v>225</v>
      </c>
      <c r="G26" s="15" t="s">
        <v>111</v>
      </c>
      <c r="H26" s="16" t="s">
        <v>7</v>
      </c>
      <c r="I26" s="16" t="s">
        <v>19</v>
      </c>
      <c r="J26" s="16" t="s">
        <v>127</v>
      </c>
      <c r="K26" s="16"/>
      <c r="L26" s="16"/>
      <c r="M26" s="16"/>
      <c r="N26" s="16" t="s">
        <v>224</v>
      </c>
      <c r="O26" s="16"/>
      <c r="P26" s="16"/>
      <c r="Q26" s="16" t="s">
        <v>147</v>
      </c>
    </row>
    <row r="27" spans="1:17" ht="30" x14ac:dyDescent="0.25">
      <c r="A27" s="18">
        <v>17</v>
      </c>
      <c r="B27" s="14">
        <v>559517</v>
      </c>
      <c r="C27" s="15" t="s">
        <v>219</v>
      </c>
      <c r="D27" s="15" t="s">
        <v>220</v>
      </c>
      <c r="E27" s="17" t="s">
        <v>71</v>
      </c>
      <c r="F27" s="15" t="s">
        <v>226</v>
      </c>
      <c r="G27" s="15" t="s">
        <v>111</v>
      </c>
      <c r="H27" s="16" t="s">
        <v>7</v>
      </c>
      <c r="I27" s="16" t="s">
        <v>18</v>
      </c>
      <c r="J27" s="16" t="s">
        <v>114</v>
      </c>
      <c r="K27" s="16"/>
      <c r="L27" s="16"/>
      <c r="M27" s="16"/>
      <c r="N27" s="16" t="s">
        <v>224</v>
      </c>
      <c r="O27" s="16"/>
      <c r="P27" s="16"/>
      <c r="Q27" s="16" t="s">
        <v>147</v>
      </c>
    </row>
    <row r="28" spans="1:17" ht="30" x14ac:dyDescent="0.25">
      <c r="A28" s="18">
        <v>18</v>
      </c>
      <c r="B28" s="14">
        <v>559518</v>
      </c>
      <c r="C28" s="15" t="s">
        <v>199</v>
      </c>
      <c r="D28" s="15" t="s">
        <v>200</v>
      </c>
      <c r="E28" s="17" t="s">
        <v>71</v>
      </c>
      <c r="F28" s="15" t="s">
        <v>227</v>
      </c>
      <c r="G28" s="15" t="s">
        <v>111</v>
      </c>
      <c r="H28" s="16" t="s">
        <v>7</v>
      </c>
      <c r="I28" s="16" t="s">
        <v>18</v>
      </c>
      <c r="J28" s="16" t="s">
        <v>117</v>
      </c>
      <c r="K28" s="16"/>
      <c r="L28" s="16"/>
      <c r="M28" s="16"/>
      <c r="N28" s="16"/>
      <c r="O28" s="16"/>
      <c r="P28" s="16" t="s">
        <v>198</v>
      </c>
      <c r="Q28" s="16" t="s">
        <v>228</v>
      </c>
    </row>
    <row r="29" spans="1:17" ht="30" x14ac:dyDescent="0.25">
      <c r="A29" s="18">
        <v>19</v>
      </c>
      <c r="B29" s="14">
        <v>559519</v>
      </c>
      <c r="C29" s="15" t="s">
        <v>199</v>
      </c>
      <c r="D29" s="15" t="s">
        <v>200</v>
      </c>
      <c r="E29" s="17" t="s">
        <v>71</v>
      </c>
      <c r="F29" s="15" t="s">
        <v>126</v>
      </c>
      <c r="G29" s="15" t="s">
        <v>111</v>
      </c>
      <c r="H29" s="16" t="s">
        <v>8</v>
      </c>
      <c r="I29" s="16" t="s">
        <v>18</v>
      </c>
      <c r="J29" s="16" t="s">
        <v>140</v>
      </c>
      <c r="K29" s="16"/>
      <c r="L29" s="16"/>
      <c r="M29" s="16" t="s">
        <v>229</v>
      </c>
      <c r="N29" s="16"/>
      <c r="O29" s="16"/>
      <c r="P29" s="16"/>
      <c r="Q29" s="16" t="s">
        <v>228</v>
      </c>
    </row>
    <row r="30" spans="1:17" ht="30" x14ac:dyDescent="0.25">
      <c r="A30" s="18">
        <v>20</v>
      </c>
      <c r="B30" s="14">
        <v>559520</v>
      </c>
      <c r="C30" s="15" t="s">
        <v>199</v>
      </c>
      <c r="D30" s="15" t="s">
        <v>200</v>
      </c>
      <c r="E30" s="17" t="s">
        <v>71</v>
      </c>
      <c r="F30" s="15" t="s">
        <v>230</v>
      </c>
      <c r="G30" s="15" t="s">
        <v>152</v>
      </c>
      <c r="H30" s="16" t="s">
        <v>8</v>
      </c>
      <c r="I30" s="16" t="s">
        <v>18</v>
      </c>
      <c r="J30" s="16" t="s">
        <v>231</v>
      </c>
      <c r="K30" s="16"/>
      <c r="L30" s="16"/>
      <c r="M30" s="16" t="s">
        <v>232</v>
      </c>
      <c r="N30" s="16"/>
      <c r="O30" s="16"/>
      <c r="P30" s="16"/>
      <c r="Q30" s="16" t="s">
        <v>228</v>
      </c>
    </row>
    <row r="31" spans="1:17" ht="30" x14ac:dyDescent="0.25">
      <c r="A31" s="18">
        <v>21</v>
      </c>
      <c r="B31" s="14">
        <v>559521</v>
      </c>
      <c r="C31" s="15" t="s">
        <v>233</v>
      </c>
      <c r="D31" s="15" t="s">
        <v>234</v>
      </c>
      <c r="E31" s="17" t="s">
        <v>71</v>
      </c>
      <c r="F31" s="15" t="s">
        <v>235</v>
      </c>
      <c r="G31" s="15" t="s">
        <v>111</v>
      </c>
      <c r="H31" s="16" t="s">
        <v>8</v>
      </c>
      <c r="I31" s="16" t="s">
        <v>19</v>
      </c>
      <c r="J31" s="16" t="s">
        <v>112</v>
      </c>
      <c r="K31" s="16"/>
      <c r="L31" s="16"/>
      <c r="M31" s="16" t="s">
        <v>186</v>
      </c>
      <c r="N31" s="16"/>
      <c r="O31" s="16"/>
      <c r="P31" s="16"/>
      <c r="Q31" s="16" t="s">
        <v>187</v>
      </c>
    </row>
    <row r="32" spans="1:17" ht="38.25" x14ac:dyDescent="0.25">
      <c r="A32" s="18">
        <v>22</v>
      </c>
      <c r="B32" s="14">
        <v>559522</v>
      </c>
      <c r="C32" s="15" t="s">
        <v>236</v>
      </c>
      <c r="D32" s="70" t="s">
        <v>237</v>
      </c>
      <c r="E32" s="17" t="s">
        <v>71</v>
      </c>
      <c r="F32" s="15" t="s">
        <v>212</v>
      </c>
      <c r="G32" s="15" t="s">
        <v>111</v>
      </c>
      <c r="H32" s="16" t="s">
        <v>8</v>
      </c>
      <c r="I32" s="16" t="s">
        <v>18</v>
      </c>
      <c r="J32" s="16" t="s">
        <v>238</v>
      </c>
      <c r="K32" s="16"/>
      <c r="L32" s="16"/>
      <c r="M32" s="16" t="s">
        <v>105</v>
      </c>
      <c r="N32" s="16"/>
      <c r="O32" s="16"/>
      <c r="P32" s="16"/>
      <c r="Q32" s="16" t="s">
        <v>149</v>
      </c>
    </row>
    <row r="33" spans="1:17" ht="30" x14ac:dyDescent="0.25">
      <c r="A33" s="18">
        <v>23</v>
      </c>
      <c r="B33" s="14">
        <v>559523</v>
      </c>
      <c r="C33" s="15" t="s">
        <v>239</v>
      </c>
      <c r="D33" s="15" t="s">
        <v>240</v>
      </c>
      <c r="E33" s="17" t="s">
        <v>71</v>
      </c>
      <c r="F33" s="15" t="s">
        <v>211</v>
      </c>
      <c r="G33" s="15" t="s">
        <v>111</v>
      </c>
      <c r="H33" s="16" t="s">
        <v>8</v>
      </c>
      <c r="I33" s="16" t="s">
        <v>18</v>
      </c>
      <c r="J33" s="16" t="s">
        <v>127</v>
      </c>
      <c r="K33" s="16"/>
      <c r="L33" s="16"/>
      <c r="M33" s="16" t="s">
        <v>154</v>
      </c>
      <c r="N33" s="16"/>
      <c r="O33" s="16"/>
      <c r="P33" s="16"/>
      <c r="Q33" s="16" t="s">
        <v>155</v>
      </c>
    </row>
    <row r="34" spans="1:17" ht="30" x14ac:dyDescent="0.25">
      <c r="A34" s="18">
        <v>24</v>
      </c>
      <c r="B34" s="14">
        <v>559524</v>
      </c>
      <c r="C34" s="15" t="s">
        <v>239</v>
      </c>
      <c r="D34" s="15" t="s">
        <v>240</v>
      </c>
      <c r="E34" s="17" t="s">
        <v>71</v>
      </c>
      <c r="F34" s="15" t="s">
        <v>241</v>
      </c>
      <c r="G34" s="15" t="s">
        <v>111</v>
      </c>
      <c r="H34" s="16" t="s">
        <v>8</v>
      </c>
      <c r="I34" s="16" t="s">
        <v>18</v>
      </c>
      <c r="J34" s="16" t="s">
        <v>180</v>
      </c>
      <c r="K34" s="16" t="s">
        <v>222</v>
      </c>
      <c r="L34" s="16"/>
      <c r="M34" s="16"/>
      <c r="N34" s="16"/>
      <c r="O34" s="16"/>
      <c r="P34" s="16"/>
      <c r="Q34" s="16" t="s">
        <v>147</v>
      </c>
    </row>
    <row r="35" spans="1:17" ht="30" x14ac:dyDescent="0.25">
      <c r="A35" s="18">
        <v>25</v>
      </c>
      <c r="B35" s="14">
        <v>559525</v>
      </c>
      <c r="C35" s="15" t="s">
        <v>242</v>
      </c>
      <c r="D35" s="15" t="s">
        <v>243</v>
      </c>
      <c r="E35" s="17" t="s">
        <v>71</v>
      </c>
      <c r="F35" s="15" t="s">
        <v>244</v>
      </c>
      <c r="G35" s="15" t="s">
        <v>111</v>
      </c>
      <c r="H35" s="16" t="s">
        <v>8</v>
      </c>
      <c r="I35" s="16" t="s">
        <v>18</v>
      </c>
      <c r="J35" s="16" t="s">
        <v>127</v>
      </c>
      <c r="K35" s="16"/>
      <c r="L35" s="16" t="s">
        <v>108</v>
      </c>
      <c r="M35" s="16"/>
      <c r="N35" s="16"/>
      <c r="O35" s="16"/>
      <c r="P35" s="16"/>
      <c r="Q35" s="16" t="s">
        <v>181</v>
      </c>
    </row>
    <row r="36" spans="1:17" ht="30" x14ac:dyDescent="0.25">
      <c r="A36" s="18">
        <v>26</v>
      </c>
      <c r="B36" s="14">
        <v>559526</v>
      </c>
      <c r="C36" s="15" t="s">
        <v>242</v>
      </c>
      <c r="D36" s="15" t="s">
        <v>243</v>
      </c>
      <c r="E36" s="17" t="s">
        <v>71</v>
      </c>
      <c r="F36" s="15" t="s">
        <v>245</v>
      </c>
      <c r="G36" s="15" t="s">
        <v>111</v>
      </c>
      <c r="H36" s="16" t="s">
        <v>8</v>
      </c>
      <c r="I36" s="16" t="s">
        <v>18</v>
      </c>
      <c r="J36" s="16" t="s">
        <v>104</v>
      </c>
      <c r="K36" s="16"/>
      <c r="L36" s="16"/>
      <c r="M36" s="16" t="s">
        <v>186</v>
      </c>
      <c r="N36" s="16"/>
      <c r="O36" s="16"/>
      <c r="P36" s="16"/>
      <c r="Q36" s="16" t="s">
        <v>181</v>
      </c>
    </row>
    <row r="37" spans="1:17" ht="30" x14ac:dyDescent="0.25">
      <c r="A37" s="18">
        <v>27</v>
      </c>
      <c r="B37" s="14">
        <v>559527</v>
      </c>
      <c r="C37" s="15" t="s">
        <v>242</v>
      </c>
      <c r="D37" s="15" t="s">
        <v>243</v>
      </c>
      <c r="E37" s="17" t="s">
        <v>71</v>
      </c>
      <c r="F37" s="15" t="s">
        <v>246</v>
      </c>
      <c r="G37" s="15" t="s">
        <v>111</v>
      </c>
      <c r="H37" s="16" t="s">
        <v>8</v>
      </c>
      <c r="I37" s="16" t="s">
        <v>19</v>
      </c>
      <c r="J37" s="16" t="s">
        <v>247</v>
      </c>
      <c r="K37" s="16"/>
      <c r="L37" s="16"/>
      <c r="M37" s="16" t="s">
        <v>154</v>
      </c>
      <c r="N37" s="16"/>
      <c r="O37" s="16"/>
      <c r="P37" s="16"/>
      <c r="Q37" s="16">
        <v>5</v>
      </c>
    </row>
    <row r="38" spans="1:17" ht="30" x14ac:dyDescent="0.25">
      <c r="A38" s="18">
        <v>28</v>
      </c>
      <c r="B38" s="14">
        <v>559528</v>
      </c>
      <c r="C38" s="15" t="s">
        <v>242</v>
      </c>
      <c r="D38" s="15" t="s">
        <v>243</v>
      </c>
      <c r="E38" s="17" t="s">
        <v>71</v>
      </c>
      <c r="F38" s="15" t="s">
        <v>194</v>
      </c>
      <c r="G38" s="15" t="s">
        <v>111</v>
      </c>
      <c r="H38" s="16" t="s">
        <v>7</v>
      </c>
      <c r="I38" s="16" t="s">
        <v>19</v>
      </c>
      <c r="J38" s="16" t="s">
        <v>194</v>
      </c>
      <c r="K38" s="16"/>
      <c r="L38" s="16"/>
      <c r="M38" s="16"/>
      <c r="N38" s="16"/>
      <c r="O38" s="16"/>
      <c r="P38" s="16" t="s">
        <v>248</v>
      </c>
      <c r="Q38" s="16">
        <v>2</v>
      </c>
    </row>
    <row r="39" spans="1:17" ht="30" x14ac:dyDescent="0.25">
      <c r="A39" s="18">
        <v>29</v>
      </c>
      <c r="B39" s="14">
        <v>559529</v>
      </c>
      <c r="C39" s="15" t="s">
        <v>249</v>
      </c>
      <c r="D39" s="15" t="s">
        <v>167</v>
      </c>
      <c r="E39" s="17" t="s">
        <v>71</v>
      </c>
      <c r="F39" s="15" t="s">
        <v>250</v>
      </c>
      <c r="G39" s="15" t="s">
        <v>111</v>
      </c>
      <c r="H39" s="16" t="s">
        <v>8</v>
      </c>
      <c r="I39" s="16" t="s">
        <v>18</v>
      </c>
      <c r="J39" s="16" t="s">
        <v>127</v>
      </c>
      <c r="K39" s="16"/>
      <c r="L39" s="16"/>
      <c r="M39" s="16" t="s">
        <v>132</v>
      </c>
      <c r="N39" s="16"/>
      <c r="O39" s="16"/>
      <c r="P39" s="16"/>
      <c r="Q39" s="16">
        <v>4</v>
      </c>
    </row>
    <row r="40" spans="1:17" ht="30" x14ac:dyDescent="0.25">
      <c r="A40" s="18">
        <v>30</v>
      </c>
      <c r="B40" s="14">
        <v>559530</v>
      </c>
      <c r="C40" s="15" t="s">
        <v>249</v>
      </c>
      <c r="D40" s="15" t="s">
        <v>167</v>
      </c>
      <c r="E40" s="17" t="s">
        <v>71</v>
      </c>
      <c r="F40" s="15" t="s">
        <v>251</v>
      </c>
      <c r="G40" s="15" t="s">
        <v>111</v>
      </c>
      <c r="H40" s="16" t="s">
        <v>8</v>
      </c>
      <c r="I40" s="16" t="s">
        <v>18</v>
      </c>
      <c r="J40" s="16" t="s">
        <v>145</v>
      </c>
      <c r="K40" s="16"/>
      <c r="L40" s="16"/>
      <c r="M40" s="16" t="s">
        <v>154</v>
      </c>
      <c r="N40" s="16"/>
      <c r="O40" s="16"/>
      <c r="P40" s="16"/>
      <c r="Q40" s="16">
        <v>5</v>
      </c>
    </row>
    <row r="41" spans="1:17" ht="30" x14ac:dyDescent="0.25">
      <c r="A41" s="18">
        <v>31</v>
      </c>
      <c r="B41" s="14">
        <v>559531</v>
      </c>
      <c r="C41" s="15" t="s">
        <v>252</v>
      </c>
      <c r="D41" s="15" t="s">
        <v>253</v>
      </c>
      <c r="E41" s="17" t="s">
        <v>71</v>
      </c>
      <c r="F41" s="15" t="s">
        <v>254</v>
      </c>
      <c r="G41" s="15" t="s">
        <v>152</v>
      </c>
      <c r="H41" s="16" t="s">
        <v>8</v>
      </c>
      <c r="I41" s="16" t="s">
        <v>19</v>
      </c>
      <c r="J41" s="16" t="s">
        <v>255</v>
      </c>
      <c r="K41" s="16"/>
      <c r="L41" s="16"/>
      <c r="M41" s="16" t="s">
        <v>154</v>
      </c>
      <c r="N41" s="16"/>
      <c r="O41" s="16"/>
      <c r="P41" s="16"/>
      <c r="Q41" s="16">
        <v>5</v>
      </c>
    </row>
    <row r="42" spans="1:17" ht="30" x14ac:dyDescent="0.25">
      <c r="A42" s="18">
        <v>32</v>
      </c>
      <c r="B42" s="14">
        <v>559532</v>
      </c>
      <c r="C42" s="15" t="s">
        <v>256</v>
      </c>
      <c r="D42" s="15" t="s">
        <v>184</v>
      </c>
      <c r="E42" s="17" t="s">
        <v>71</v>
      </c>
      <c r="F42" s="15" t="s">
        <v>197</v>
      </c>
      <c r="G42" s="15" t="s">
        <v>111</v>
      </c>
      <c r="H42" s="16" t="s">
        <v>8</v>
      </c>
      <c r="I42" s="16" t="s">
        <v>19</v>
      </c>
      <c r="J42" s="16" t="s">
        <v>257</v>
      </c>
      <c r="K42" s="16"/>
      <c r="L42" s="16"/>
      <c r="M42" s="16" t="s">
        <v>119</v>
      </c>
      <c r="N42" s="16"/>
      <c r="O42" s="16"/>
      <c r="P42" s="16"/>
      <c r="Q42" s="16">
        <v>7</v>
      </c>
    </row>
    <row r="43" spans="1:17" ht="30" x14ac:dyDescent="0.25">
      <c r="A43" s="18">
        <v>33</v>
      </c>
      <c r="B43" s="14">
        <v>559533</v>
      </c>
      <c r="C43" s="15" t="s">
        <v>256</v>
      </c>
      <c r="D43" s="15" t="s">
        <v>184</v>
      </c>
      <c r="E43" s="17" t="s">
        <v>71</v>
      </c>
      <c r="F43" s="15" t="s">
        <v>103</v>
      </c>
      <c r="G43" s="15" t="s">
        <v>111</v>
      </c>
      <c r="H43" s="16" t="s">
        <v>8</v>
      </c>
      <c r="I43" s="16" t="s">
        <v>18</v>
      </c>
      <c r="J43" s="16" t="s">
        <v>127</v>
      </c>
      <c r="K43" s="16"/>
      <c r="L43" s="16"/>
      <c r="M43" s="16" t="s">
        <v>248</v>
      </c>
      <c r="N43" s="16"/>
      <c r="O43" s="16"/>
      <c r="P43" s="16"/>
      <c r="Q43" s="16">
        <v>2</v>
      </c>
    </row>
    <row r="44" spans="1:17" ht="30" x14ac:dyDescent="0.25">
      <c r="A44" s="18">
        <v>34</v>
      </c>
      <c r="B44" s="14">
        <v>559534</v>
      </c>
      <c r="C44" s="15" t="s">
        <v>256</v>
      </c>
      <c r="D44" s="15" t="s">
        <v>184</v>
      </c>
      <c r="E44" s="17" t="s">
        <v>71</v>
      </c>
      <c r="F44" s="15" t="s">
        <v>258</v>
      </c>
      <c r="G44" s="15" t="s">
        <v>111</v>
      </c>
      <c r="H44" s="16" t="s">
        <v>7</v>
      </c>
      <c r="I44" s="16" t="s">
        <v>18</v>
      </c>
      <c r="J44" s="16" t="s">
        <v>180</v>
      </c>
      <c r="K44" s="16"/>
      <c r="L44" s="16"/>
      <c r="M44" s="16"/>
      <c r="N44" s="16"/>
      <c r="O44" s="16"/>
      <c r="P44" s="16" t="s">
        <v>132</v>
      </c>
      <c r="Q44" s="16">
        <v>4</v>
      </c>
    </row>
    <row r="45" spans="1:17" ht="30" x14ac:dyDescent="0.25">
      <c r="A45" s="18">
        <v>35</v>
      </c>
      <c r="B45" s="14">
        <v>559535</v>
      </c>
      <c r="C45" s="15" t="s">
        <v>199</v>
      </c>
      <c r="D45" s="15" t="s">
        <v>200</v>
      </c>
      <c r="E45" s="17" t="s">
        <v>71</v>
      </c>
      <c r="F45" s="15" t="s">
        <v>259</v>
      </c>
      <c r="G45" s="15" t="s">
        <v>111</v>
      </c>
      <c r="H45" s="16" t="s">
        <v>7</v>
      </c>
      <c r="I45" s="16" t="s">
        <v>19</v>
      </c>
      <c r="J45" s="16" t="s">
        <v>260</v>
      </c>
      <c r="K45" s="16"/>
      <c r="L45" s="16"/>
      <c r="M45" s="16"/>
      <c r="N45" s="16"/>
      <c r="O45" s="16" t="s">
        <v>261</v>
      </c>
      <c r="P45" s="16"/>
      <c r="Q45" s="16">
        <v>1</v>
      </c>
    </row>
    <row r="46" spans="1:17" ht="30" x14ac:dyDescent="0.25">
      <c r="A46" s="18">
        <v>36</v>
      </c>
      <c r="B46" s="14">
        <v>559536</v>
      </c>
      <c r="C46" s="15" t="s">
        <v>262</v>
      </c>
      <c r="D46" s="15" t="s">
        <v>184</v>
      </c>
      <c r="E46" s="17" t="s">
        <v>71</v>
      </c>
      <c r="F46" s="15" t="s">
        <v>263</v>
      </c>
      <c r="G46" s="15" t="s">
        <v>111</v>
      </c>
      <c r="H46" s="16" t="s">
        <v>7</v>
      </c>
      <c r="I46" s="16" t="s">
        <v>18</v>
      </c>
      <c r="J46" s="16" t="s">
        <v>257</v>
      </c>
      <c r="K46" s="16"/>
      <c r="L46" s="16"/>
      <c r="M46" s="16"/>
      <c r="N46" s="16" t="s">
        <v>264</v>
      </c>
      <c r="O46" s="16"/>
      <c r="P46" s="16"/>
      <c r="Q46" s="16">
        <v>1</v>
      </c>
    </row>
    <row r="47" spans="1:17" ht="30" x14ac:dyDescent="0.25">
      <c r="A47" s="18">
        <v>37</v>
      </c>
      <c r="B47" s="14">
        <v>559537</v>
      </c>
      <c r="C47" s="15" t="s">
        <v>262</v>
      </c>
      <c r="D47" s="15" t="s">
        <v>184</v>
      </c>
      <c r="E47" s="17" t="s">
        <v>71</v>
      </c>
      <c r="F47" s="15" t="s">
        <v>265</v>
      </c>
      <c r="G47" s="15" t="s">
        <v>111</v>
      </c>
      <c r="H47" s="16" t="s">
        <v>8</v>
      </c>
      <c r="I47" s="16" t="s">
        <v>19</v>
      </c>
      <c r="J47" s="16" t="s">
        <v>266</v>
      </c>
      <c r="K47" s="16"/>
      <c r="L47" s="16"/>
      <c r="M47" s="16" t="s">
        <v>99</v>
      </c>
      <c r="N47" s="16"/>
      <c r="O47" s="16"/>
      <c r="P47" s="16"/>
      <c r="Q47" s="16">
        <v>3</v>
      </c>
    </row>
    <row r="48" spans="1:17" ht="30" x14ac:dyDescent="0.25">
      <c r="A48" s="18">
        <v>38</v>
      </c>
      <c r="B48" s="14">
        <v>559538</v>
      </c>
      <c r="C48" s="15" t="s">
        <v>150</v>
      </c>
      <c r="D48" s="15" t="s">
        <v>151</v>
      </c>
      <c r="E48" s="17" t="s">
        <v>71</v>
      </c>
      <c r="F48" s="15" t="s">
        <v>267</v>
      </c>
      <c r="G48" s="15" t="s">
        <v>152</v>
      </c>
      <c r="H48" s="16" t="s">
        <v>8</v>
      </c>
      <c r="I48" s="16" t="s">
        <v>18</v>
      </c>
      <c r="J48" s="16" t="s">
        <v>114</v>
      </c>
      <c r="K48" s="16"/>
      <c r="L48" s="16"/>
      <c r="M48" s="16" t="s">
        <v>154</v>
      </c>
      <c r="N48" s="16"/>
      <c r="O48" s="16"/>
      <c r="P48" s="16"/>
      <c r="Q48" s="16">
        <v>5</v>
      </c>
    </row>
    <row r="49" spans="1:17" ht="30" x14ac:dyDescent="0.25">
      <c r="A49" s="18">
        <v>39</v>
      </c>
      <c r="B49" s="14">
        <v>559539</v>
      </c>
      <c r="C49" s="15" t="s">
        <v>150</v>
      </c>
      <c r="D49" s="15" t="s">
        <v>151</v>
      </c>
      <c r="E49" s="17" t="s">
        <v>71</v>
      </c>
      <c r="F49" s="15" t="s">
        <v>268</v>
      </c>
      <c r="G49" s="15" t="s">
        <v>152</v>
      </c>
      <c r="H49" s="16" t="s">
        <v>8</v>
      </c>
      <c r="I49" s="16" t="s">
        <v>18</v>
      </c>
      <c r="J49" s="16" t="s">
        <v>114</v>
      </c>
      <c r="K49" s="16"/>
      <c r="L49" s="16"/>
      <c r="M49" s="16" t="s">
        <v>154</v>
      </c>
      <c r="N49" s="16"/>
      <c r="O49" s="16"/>
      <c r="P49" s="16"/>
      <c r="Q49" s="16">
        <v>5</v>
      </c>
    </row>
    <row r="50" spans="1:17" ht="30" x14ac:dyDescent="0.25">
      <c r="A50" s="18">
        <v>40</v>
      </c>
      <c r="B50" s="14">
        <v>559540</v>
      </c>
      <c r="C50" s="15" t="s">
        <v>150</v>
      </c>
      <c r="D50" s="15" t="s">
        <v>151</v>
      </c>
      <c r="E50" s="17" t="s">
        <v>71</v>
      </c>
      <c r="F50" s="15" t="s">
        <v>269</v>
      </c>
      <c r="G50" s="15" t="s">
        <v>110</v>
      </c>
      <c r="H50" s="16" t="s">
        <v>8</v>
      </c>
      <c r="I50" s="16" t="s">
        <v>18</v>
      </c>
      <c r="J50" s="16" t="s">
        <v>270</v>
      </c>
      <c r="K50" s="16"/>
      <c r="L50" s="16" t="s">
        <v>271</v>
      </c>
      <c r="M50" s="16"/>
      <c r="N50" s="16"/>
      <c r="O50" s="16"/>
      <c r="P50" s="16"/>
      <c r="Q50" s="16">
        <v>1</v>
      </c>
    </row>
    <row r="51" spans="1:17" ht="30" x14ac:dyDescent="0.25">
      <c r="A51" s="18">
        <v>41</v>
      </c>
      <c r="B51" s="14">
        <v>559541</v>
      </c>
      <c r="C51" s="15" t="s">
        <v>150</v>
      </c>
      <c r="D51" s="15" t="s">
        <v>151</v>
      </c>
      <c r="E51" s="17" t="s">
        <v>71</v>
      </c>
      <c r="F51" s="15" t="s">
        <v>273</v>
      </c>
      <c r="G51" s="15" t="s">
        <v>111</v>
      </c>
      <c r="H51" s="16" t="s">
        <v>7</v>
      </c>
      <c r="I51" s="16" t="s">
        <v>19</v>
      </c>
      <c r="J51" s="16" t="s">
        <v>272</v>
      </c>
      <c r="K51" s="16"/>
      <c r="L51" s="16"/>
      <c r="M51" s="16"/>
      <c r="N51" s="16"/>
      <c r="O51" s="16"/>
      <c r="P51" s="16" t="s">
        <v>105</v>
      </c>
      <c r="Q51" s="16">
        <v>2</v>
      </c>
    </row>
    <row r="52" spans="1:17" ht="30" x14ac:dyDescent="0.25">
      <c r="A52" s="18">
        <v>42</v>
      </c>
      <c r="B52" s="14">
        <v>559542</v>
      </c>
      <c r="C52" s="15" t="s">
        <v>274</v>
      </c>
      <c r="D52" s="15" t="s">
        <v>275</v>
      </c>
      <c r="E52" s="17" t="s">
        <v>71</v>
      </c>
      <c r="F52" s="15" t="s">
        <v>276</v>
      </c>
      <c r="G52" s="15" t="s">
        <v>277</v>
      </c>
      <c r="H52" s="16" t="s">
        <v>8</v>
      </c>
      <c r="I52" s="16" t="s">
        <v>18</v>
      </c>
      <c r="J52" s="16" t="s">
        <v>117</v>
      </c>
      <c r="K52" s="16"/>
      <c r="L52" s="16"/>
      <c r="M52" s="16" t="s">
        <v>229</v>
      </c>
      <c r="N52" s="16"/>
      <c r="O52" s="16"/>
      <c r="P52" s="16"/>
      <c r="Q52" s="16">
        <v>14</v>
      </c>
    </row>
    <row r="53" spans="1:17" ht="30" x14ac:dyDescent="0.25">
      <c r="A53" s="18">
        <v>43</v>
      </c>
      <c r="B53" s="14">
        <v>559543</v>
      </c>
      <c r="C53" s="15" t="s">
        <v>274</v>
      </c>
      <c r="D53" s="15" t="s">
        <v>275</v>
      </c>
      <c r="E53" s="17" t="s">
        <v>71</v>
      </c>
      <c r="F53" s="15" t="s">
        <v>278</v>
      </c>
      <c r="G53" s="15" t="s">
        <v>279</v>
      </c>
      <c r="H53" s="16" t="s">
        <v>8</v>
      </c>
      <c r="I53" s="16" t="s">
        <v>19</v>
      </c>
      <c r="J53" s="16" t="s">
        <v>280</v>
      </c>
      <c r="K53" s="16"/>
      <c r="L53" s="16"/>
      <c r="M53" s="16" t="s">
        <v>99</v>
      </c>
      <c r="N53" s="16"/>
      <c r="O53" s="16"/>
      <c r="P53" s="16"/>
      <c r="Q53" s="16">
        <v>2</v>
      </c>
    </row>
    <row r="54" spans="1:17" ht="45" x14ac:dyDescent="0.25">
      <c r="A54" s="18">
        <v>44</v>
      </c>
      <c r="B54" s="14">
        <v>559544</v>
      </c>
      <c r="C54" s="15" t="s">
        <v>274</v>
      </c>
      <c r="D54" s="15" t="s">
        <v>275</v>
      </c>
      <c r="E54" s="17" t="s">
        <v>71</v>
      </c>
      <c r="F54" s="15" t="s">
        <v>281</v>
      </c>
      <c r="G54" s="15" t="s">
        <v>282</v>
      </c>
      <c r="H54" s="16" t="s">
        <v>8</v>
      </c>
      <c r="I54" s="16" t="s">
        <v>19</v>
      </c>
      <c r="J54" s="16" t="s">
        <v>283</v>
      </c>
      <c r="K54" s="16"/>
      <c r="L54" s="16"/>
      <c r="M54" s="16" t="s">
        <v>132</v>
      </c>
      <c r="N54" s="16"/>
      <c r="O54" s="16"/>
      <c r="P54" s="16"/>
      <c r="Q54" s="16">
        <v>4</v>
      </c>
    </row>
    <row r="55" spans="1:17" ht="45" x14ac:dyDescent="0.25">
      <c r="A55" s="18">
        <v>45</v>
      </c>
      <c r="B55" s="14">
        <v>559545</v>
      </c>
      <c r="C55" s="15" t="s">
        <v>274</v>
      </c>
      <c r="D55" s="15" t="s">
        <v>275</v>
      </c>
      <c r="E55" s="17" t="s">
        <v>71</v>
      </c>
      <c r="F55" s="15" t="s">
        <v>284</v>
      </c>
      <c r="G55" s="15" t="s">
        <v>282</v>
      </c>
      <c r="H55" s="16" t="s">
        <v>8</v>
      </c>
      <c r="I55" s="16" t="s">
        <v>18</v>
      </c>
      <c r="J55" s="16" t="s">
        <v>283</v>
      </c>
      <c r="K55" s="16"/>
      <c r="L55" s="16"/>
      <c r="M55" s="16" t="s">
        <v>132</v>
      </c>
      <c r="N55" s="16"/>
      <c r="O55" s="16"/>
      <c r="P55" s="16"/>
      <c r="Q55" s="16">
        <v>4</v>
      </c>
    </row>
    <row r="56" spans="1:17" ht="30" x14ac:dyDescent="0.25">
      <c r="A56" s="18">
        <v>46</v>
      </c>
      <c r="B56" s="14">
        <v>559546</v>
      </c>
      <c r="C56" s="15" t="s">
        <v>285</v>
      </c>
      <c r="D56" s="15" t="s">
        <v>184</v>
      </c>
      <c r="E56" s="17" t="s">
        <v>71</v>
      </c>
      <c r="F56" s="15" t="s">
        <v>286</v>
      </c>
      <c r="G56" s="15" t="s">
        <v>111</v>
      </c>
      <c r="H56" s="16" t="s">
        <v>8</v>
      </c>
      <c r="I56" s="16" t="s">
        <v>18</v>
      </c>
      <c r="J56" s="16" t="s">
        <v>127</v>
      </c>
      <c r="K56" s="16"/>
      <c r="L56" s="16"/>
      <c r="M56" s="16" t="s">
        <v>132</v>
      </c>
      <c r="N56" s="16"/>
      <c r="O56" s="16"/>
      <c r="P56" s="16"/>
      <c r="Q56" s="16">
        <v>4</v>
      </c>
    </row>
    <row r="57" spans="1:17" ht="30" x14ac:dyDescent="0.25">
      <c r="A57" s="18">
        <v>47</v>
      </c>
      <c r="B57" s="14">
        <v>559547</v>
      </c>
      <c r="C57" s="15" t="s">
        <v>285</v>
      </c>
      <c r="D57" s="15" t="s">
        <v>184</v>
      </c>
      <c r="E57" s="17" t="s">
        <v>71</v>
      </c>
      <c r="F57" s="15" t="s">
        <v>287</v>
      </c>
      <c r="G57" s="15" t="s">
        <v>111</v>
      </c>
      <c r="H57" s="16" t="s">
        <v>8</v>
      </c>
      <c r="I57" s="16" t="s">
        <v>18</v>
      </c>
      <c r="J57" s="16" t="s">
        <v>288</v>
      </c>
      <c r="K57" s="16"/>
      <c r="L57" s="16"/>
      <c r="M57" s="16" t="s">
        <v>105</v>
      </c>
      <c r="N57" s="16"/>
      <c r="O57" s="16"/>
      <c r="P57" s="16"/>
      <c r="Q57" s="16">
        <v>3</v>
      </c>
    </row>
    <row r="58" spans="1:17" ht="30" x14ac:dyDescent="0.25">
      <c r="A58" s="18">
        <v>48</v>
      </c>
      <c r="B58" s="14">
        <v>559548</v>
      </c>
      <c r="C58" s="15" t="s">
        <v>285</v>
      </c>
      <c r="D58" s="15" t="s">
        <v>184</v>
      </c>
      <c r="E58" s="17" t="s">
        <v>71</v>
      </c>
      <c r="F58" s="15" t="s">
        <v>289</v>
      </c>
      <c r="G58" s="15" t="s">
        <v>111</v>
      </c>
      <c r="H58" s="16" t="s">
        <v>8</v>
      </c>
      <c r="I58" s="16" t="s">
        <v>18</v>
      </c>
      <c r="J58" s="16" t="s">
        <v>288</v>
      </c>
      <c r="K58" s="16" t="s">
        <v>290</v>
      </c>
      <c r="L58" s="16"/>
      <c r="M58" s="16"/>
      <c r="N58" s="16"/>
      <c r="O58" s="16"/>
      <c r="P58" s="16"/>
      <c r="Q58" s="16">
        <v>1</v>
      </c>
    </row>
    <row r="59" spans="1:17" ht="30" x14ac:dyDescent="0.25">
      <c r="A59" s="18">
        <v>49</v>
      </c>
      <c r="B59" s="14">
        <v>559549</v>
      </c>
      <c r="C59" s="15" t="s">
        <v>128</v>
      </c>
      <c r="D59" s="15" t="s">
        <v>291</v>
      </c>
      <c r="E59" s="17" t="s">
        <v>71</v>
      </c>
      <c r="F59" s="15" t="s">
        <v>292</v>
      </c>
      <c r="G59" s="15" t="s">
        <v>111</v>
      </c>
      <c r="H59" s="16" t="s">
        <v>8</v>
      </c>
      <c r="I59" s="16" t="s">
        <v>18</v>
      </c>
      <c r="J59" s="16" t="s">
        <v>117</v>
      </c>
      <c r="K59" s="16"/>
      <c r="L59" s="16"/>
      <c r="M59" s="16" t="s">
        <v>99</v>
      </c>
      <c r="N59" s="16"/>
      <c r="O59" s="16"/>
      <c r="P59" s="16"/>
      <c r="Q59" s="16">
        <v>3</v>
      </c>
    </row>
    <row r="60" spans="1:17" ht="30" x14ac:dyDescent="0.25">
      <c r="A60" s="18">
        <v>50</v>
      </c>
      <c r="B60" s="71">
        <v>559559</v>
      </c>
      <c r="C60" s="15" t="s">
        <v>293</v>
      </c>
      <c r="D60" s="15" t="s">
        <v>294</v>
      </c>
      <c r="E60" s="17" t="s">
        <v>71</v>
      </c>
      <c r="F60" s="15" t="s">
        <v>295</v>
      </c>
      <c r="G60" s="15" t="s">
        <v>296</v>
      </c>
      <c r="H60" s="16" t="s">
        <v>7</v>
      </c>
      <c r="I60" s="16" t="s">
        <v>19</v>
      </c>
      <c r="J60" s="16" t="s">
        <v>114</v>
      </c>
      <c r="K60" s="16"/>
      <c r="L60" s="16"/>
      <c r="M60" s="16"/>
      <c r="N60" s="16"/>
      <c r="O60" s="16" t="s">
        <v>108</v>
      </c>
      <c r="P60" s="16"/>
      <c r="Q60" s="16">
        <v>1</v>
      </c>
    </row>
    <row r="61" spans="1:17" ht="30" x14ac:dyDescent="0.25">
      <c r="A61" s="18">
        <v>51</v>
      </c>
      <c r="B61" s="71">
        <v>559560</v>
      </c>
      <c r="C61" s="15" t="s">
        <v>256</v>
      </c>
      <c r="D61" s="15" t="s">
        <v>184</v>
      </c>
      <c r="E61" s="17" t="s">
        <v>71</v>
      </c>
      <c r="F61" s="15" t="s">
        <v>196</v>
      </c>
      <c r="G61" s="15" t="s">
        <v>111</v>
      </c>
      <c r="H61" s="16" t="s">
        <v>7</v>
      </c>
      <c r="I61" s="16" t="s">
        <v>19</v>
      </c>
      <c r="J61" s="16" t="s">
        <v>114</v>
      </c>
      <c r="K61" s="16"/>
      <c r="L61" s="16"/>
      <c r="M61" s="16"/>
      <c r="N61" s="16"/>
      <c r="O61" s="16"/>
      <c r="P61" s="16" t="s">
        <v>99</v>
      </c>
      <c r="Q61" s="16">
        <v>3</v>
      </c>
    </row>
    <row r="62" spans="1:17" ht="30" x14ac:dyDescent="0.25">
      <c r="A62" s="18">
        <v>52</v>
      </c>
      <c r="B62" s="71">
        <v>559561</v>
      </c>
      <c r="C62" s="15" t="s">
        <v>256</v>
      </c>
      <c r="D62" s="15" t="s">
        <v>184</v>
      </c>
      <c r="E62" s="17" t="s">
        <v>71</v>
      </c>
      <c r="F62" s="15" t="s">
        <v>297</v>
      </c>
      <c r="G62" s="15" t="s">
        <v>111</v>
      </c>
      <c r="H62" s="16" t="s">
        <v>7</v>
      </c>
      <c r="I62" s="16" t="s">
        <v>19</v>
      </c>
      <c r="J62" s="16" t="s">
        <v>257</v>
      </c>
      <c r="K62" s="16"/>
      <c r="L62" s="16"/>
      <c r="M62" s="16"/>
      <c r="N62" s="16" t="s">
        <v>264</v>
      </c>
      <c r="O62" s="16"/>
      <c r="P62" s="16"/>
      <c r="Q62" s="16">
        <v>1</v>
      </c>
    </row>
    <row r="63" spans="1:17" ht="30" x14ac:dyDescent="0.25">
      <c r="A63" s="18">
        <v>53</v>
      </c>
      <c r="B63" s="71">
        <v>559562</v>
      </c>
      <c r="C63" s="15" t="s">
        <v>298</v>
      </c>
      <c r="D63" s="15" t="s">
        <v>184</v>
      </c>
      <c r="E63" s="17" t="s">
        <v>71</v>
      </c>
      <c r="F63" s="15" t="s">
        <v>299</v>
      </c>
      <c r="G63" s="15" t="s">
        <v>111</v>
      </c>
      <c r="H63" s="16" t="s">
        <v>8</v>
      </c>
      <c r="I63" s="16" t="s">
        <v>18</v>
      </c>
      <c r="J63" s="16" t="s">
        <v>127</v>
      </c>
      <c r="K63" s="16"/>
      <c r="L63" s="16"/>
      <c r="M63" s="16" t="s">
        <v>154</v>
      </c>
      <c r="N63" s="16"/>
      <c r="O63" s="16"/>
      <c r="P63" s="16"/>
      <c r="Q63" s="16">
        <v>5</v>
      </c>
    </row>
    <row r="64" spans="1:17" ht="30" x14ac:dyDescent="0.25">
      <c r="A64" s="18">
        <v>54</v>
      </c>
      <c r="B64" s="71">
        <v>559563</v>
      </c>
      <c r="C64" s="15" t="s">
        <v>298</v>
      </c>
      <c r="D64" s="15" t="s">
        <v>184</v>
      </c>
      <c r="E64" s="17" t="s">
        <v>71</v>
      </c>
      <c r="F64" s="15" t="s">
        <v>300</v>
      </c>
      <c r="G64" s="15" t="s">
        <v>111</v>
      </c>
      <c r="H64" s="16" t="s">
        <v>8</v>
      </c>
      <c r="I64" s="16" t="s">
        <v>18</v>
      </c>
      <c r="J64" s="16" t="s">
        <v>127</v>
      </c>
      <c r="K64" s="16"/>
      <c r="L64" s="16"/>
      <c r="M64" s="16" t="s">
        <v>99</v>
      </c>
      <c r="N64" s="16"/>
      <c r="O64" s="16"/>
      <c r="P64" s="16"/>
      <c r="Q64" s="16">
        <v>3</v>
      </c>
    </row>
    <row r="65" spans="1:17" ht="30" x14ac:dyDescent="0.25">
      <c r="A65" s="18">
        <v>55</v>
      </c>
      <c r="B65" s="71">
        <v>559564</v>
      </c>
      <c r="C65" s="15" t="s">
        <v>209</v>
      </c>
      <c r="D65" s="15" t="s">
        <v>253</v>
      </c>
      <c r="E65" s="17" t="s">
        <v>71</v>
      </c>
      <c r="F65" s="15" t="s">
        <v>301</v>
      </c>
      <c r="G65" s="15" t="s">
        <v>111</v>
      </c>
      <c r="H65" s="16" t="s">
        <v>7</v>
      </c>
      <c r="I65" s="16" t="s">
        <v>18</v>
      </c>
      <c r="J65" s="16" t="s">
        <v>104</v>
      </c>
      <c r="K65" s="16"/>
      <c r="L65" s="16"/>
      <c r="M65" s="16"/>
      <c r="N65" s="16"/>
      <c r="O65" s="16" t="s">
        <v>108</v>
      </c>
      <c r="P65" s="16"/>
      <c r="Q65" s="16">
        <v>1</v>
      </c>
    </row>
    <row r="66" spans="1:17" ht="30" x14ac:dyDescent="0.25">
      <c r="A66" s="18">
        <v>56</v>
      </c>
      <c r="B66" s="71">
        <v>559565</v>
      </c>
      <c r="C66" s="15" t="s">
        <v>302</v>
      </c>
      <c r="D66" s="15" t="s">
        <v>304</v>
      </c>
      <c r="E66" s="17" t="s">
        <v>71</v>
      </c>
      <c r="F66" s="15" t="s">
        <v>303</v>
      </c>
      <c r="G66" s="15" t="s">
        <v>111</v>
      </c>
      <c r="H66" s="16" t="s">
        <v>8</v>
      </c>
      <c r="I66" s="16" t="s">
        <v>18</v>
      </c>
      <c r="J66" s="16" t="s">
        <v>171</v>
      </c>
      <c r="K66" s="16"/>
      <c r="L66" s="16"/>
      <c r="M66" s="16" t="s">
        <v>154</v>
      </c>
      <c r="N66" s="16"/>
      <c r="O66" s="16"/>
      <c r="P66" s="16"/>
      <c r="Q66" s="16">
        <v>5</v>
      </c>
    </row>
    <row r="67" spans="1:17" ht="30" x14ac:dyDescent="0.25">
      <c r="A67" s="18">
        <v>57</v>
      </c>
      <c r="B67" s="71">
        <v>559566</v>
      </c>
      <c r="C67" s="15" t="s">
        <v>302</v>
      </c>
      <c r="D67" s="15" t="s">
        <v>304</v>
      </c>
      <c r="E67" s="17" t="s">
        <v>71</v>
      </c>
      <c r="F67" s="15" t="s">
        <v>305</v>
      </c>
      <c r="G67" s="15" t="s">
        <v>111</v>
      </c>
      <c r="H67" s="16" t="s">
        <v>8</v>
      </c>
      <c r="I67" s="16" t="s">
        <v>18</v>
      </c>
      <c r="J67" s="16" t="s">
        <v>127</v>
      </c>
      <c r="K67" s="16"/>
      <c r="L67" s="16"/>
      <c r="M67" s="16" t="s">
        <v>119</v>
      </c>
      <c r="N67" s="16"/>
      <c r="O67" s="16"/>
      <c r="P67" s="16"/>
      <c r="Q67" s="16">
        <v>3</v>
      </c>
    </row>
    <row r="68" spans="1:17" ht="30" x14ac:dyDescent="0.25">
      <c r="A68" s="18">
        <v>58</v>
      </c>
      <c r="B68" s="71">
        <v>559567</v>
      </c>
      <c r="C68" s="15" t="s">
        <v>302</v>
      </c>
      <c r="D68" s="15" t="s">
        <v>304</v>
      </c>
      <c r="E68" s="17" t="s">
        <v>71</v>
      </c>
      <c r="F68" s="15" t="s">
        <v>226</v>
      </c>
      <c r="G68" s="15" t="s">
        <v>111</v>
      </c>
      <c r="H68" s="16" t="s">
        <v>8</v>
      </c>
      <c r="I68" s="16" t="s">
        <v>18</v>
      </c>
      <c r="J68" s="16" t="s">
        <v>127</v>
      </c>
      <c r="K68" s="16"/>
      <c r="L68" s="16" t="s">
        <v>108</v>
      </c>
      <c r="M68" s="16"/>
      <c r="N68" s="16"/>
      <c r="O68" s="16"/>
      <c r="P68" s="16"/>
      <c r="Q68" s="16">
        <v>1</v>
      </c>
    </row>
    <row r="69" spans="1:17" ht="30" x14ac:dyDescent="0.25">
      <c r="A69" s="18">
        <v>59</v>
      </c>
      <c r="B69" s="71">
        <v>559568</v>
      </c>
      <c r="C69" s="15" t="s">
        <v>302</v>
      </c>
      <c r="D69" s="15" t="s">
        <v>304</v>
      </c>
      <c r="E69" s="17" t="s">
        <v>71</v>
      </c>
      <c r="F69" s="15" t="s">
        <v>306</v>
      </c>
      <c r="G69" s="15" t="s">
        <v>111</v>
      </c>
      <c r="H69" s="16" t="s">
        <v>8</v>
      </c>
      <c r="I69" s="16" t="s">
        <v>18</v>
      </c>
      <c r="J69" s="16" t="s">
        <v>191</v>
      </c>
      <c r="K69" s="16"/>
      <c r="L69" s="16"/>
      <c r="M69" s="16" t="s">
        <v>105</v>
      </c>
      <c r="N69" s="16"/>
      <c r="O69" s="16"/>
      <c r="P69" s="16"/>
      <c r="Q69" s="16" t="s">
        <v>147</v>
      </c>
    </row>
    <row r="70" spans="1:17" ht="30" x14ac:dyDescent="0.25">
      <c r="A70" s="18">
        <v>60</v>
      </c>
      <c r="B70" s="71">
        <v>559569</v>
      </c>
      <c r="C70" s="15" t="s">
        <v>302</v>
      </c>
      <c r="D70" s="15" t="s">
        <v>304</v>
      </c>
      <c r="E70" s="17" t="s">
        <v>71</v>
      </c>
      <c r="F70" s="15" t="s">
        <v>307</v>
      </c>
      <c r="G70" s="15" t="s">
        <v>111</v>
      </c>
      <c r="H70" s="16" t="s">
        <v>8</v>
      </c>
      <c r="I70" s="16" t="s">
        <v>19</v>
      </c>
      <c r="J70" s="16" t="s">
        <v>127</v>
      </c>
      <c r="K70" s="16"/>
      <c r="L70" s="16" t="s">
        <v>108</v>
      </c>
      <c r="M70" s="16"/>
      <c r="N70" s="16"/>
      <c r="O70" s="16"/>
      <c r="P70" s="16"/>
      <c r="Q70" s="16" t="s">
        <v>147</v>
      </c>
    </row>
    <row r="71" spans="1:17" ht="30" x14ac:dyDescent="0.25">
      <c r="A71" s="18">
        <v>61</v>
      </c>
      <c r="B71" s="71">
        <v>559570</v>
      </c>
      <c r="C71" s="15" t="s">
        <v>308</v>
      </c>
      <c r="D71" s="15" t="s">
        <v>309</v>
      </c>
      <c r="E71" s="17" t="s">
        <v>71</v>
      </c>
      <c r="F71" s="15" t="s">
        <v>310</v>
      </c>
      <c r="G71" s="15" t="s">
        <v>111</v>
      </c>
      <c r="H71" s="16" t="s">
        <v>7</v>
      </c>
      <c r="I71" s="16" t="s">
        <v>18</v>
      </c>
      <c r="J71" s="16" t="s">
        <v>311</v>
      </c>
      <c r="K71" s="16"/>
      <c r="L71" s="16"/>
      <c r="M71" s="16"/>
      <c r="N71" s="16" t="s">
        <v>312</v>
      </c>
      <c r="O71" s="16"/>
      <c r="P71" s="16"/>
      <c r="Q71" s="16" t="s">
        <v>147</v>
      </c>
    </row>
    <row r="72" spans="1:17" ht="30" x14ac:dyDescent="0.25">
      <c r="A72" s="18">
        <v>62</v>
      </c>
      <c r="B72" s="71">
        <v>559571</v>
      </c>
      <c r="C72" s="15" t="s">
        <v>313</v>
      </c>
      <c r="D72" s="15" t="s">
        <v>314</v>
      </c>
      <c r="E72" s="17" t="s">
        <v>71</v>
      </c>
      <c r="F72" s="15" t="s">
        <v>315</v>
      </c>
      <c r="G72" s="15" t="s">
        <v>111</v>
      </c>
      <c r="H72" s="16" t="s">
        <v>8</v>
      </c>
      <c r="I72" s="16" t="s">
        <v>18</v>
      </c>
      <c r="J72" s="16" t="s">
        <v>316</v>
      </c>
      <c r="K72" s="16"/>
      <c r="L72" s="16"/>
      <c r="M72" s="16" t="s">
        <v>317</v>
      </c>
      <c r="N72" s="16"/>
      <c r="O72" s="16"/>
      <c r="P72" s="16"/>
      <c r="Q72" s="16" t="s">
        <v>147</v>
      </c>
    </row>
    <row r="73" spans="1:17" ht="30" x14ac:dyDescent="0.25">
      <c r="A73" s="18">
        <v>63</v>
      </c>
      <c r="B73" s="71">
        <v>559572</v>
      </c>
      <c r="C73" s="15" t="s">
        <v>313</v>
      </c>
      <c r="D73" s="15" t="s">
        <v>314</v>
      </c>
      <c r="E73" s="17" t="s">
        <v>71</v>
      </c>
      <c r="F73" s="15" t="s">
        <v>318</v>
      </c>
      <c r="G73" s="15" t="s">
        <v>111</v>
      </c>
      <c r="H73" s="16" t="s">
        <v>8</v>
      </c>
      <c r="I73" s="16" t="s">
        <v>18</v>
      </c>
      <c r="J73" s="16" t="s">
        <v>127</v>
      </c>
      <c r="K73" s="16"/>
      <c r="L73" s="16"/>
      <c r="M73" s="16" t="s">
        <v>105</v>
      </c>
      <c r="N73" s="16"/>
      <c r="O73" s="16"/>
      <c r="P73" s="16"/>
      <c r="Q73" s="16" t="s">
        <v>160</v>
      </c>
    </row>
    <row r="74" spans="1:17" ht="30" x14ac:dyDescent="0.25">
      <c r="A74" s="18">
        <v>64</v>
      </c>
      <c r="B74" s="71">
        <v>559573</v>
      </c>
      <c r="C74" s="15" t="s">
        <v>313</v>
      </c>
      <c r="D74" s="15" t="s">
        <v>314</v>
      </c>
      <c r="E74" s="17" t="s">
        <v>71</v>
      </c>
      <c r="F74" s="15" t="s">
        <v>230</v>
      </c>
      <c r="G74" s="15" t="s">
        <v>111</v>
      </c>
      <c r="H74" s="16" t="s">
        <v>8</v>
      </c>
      <c r="I74" s="16" t="s">
        <v>18</v>
      </c>
      <c r="J74" s="16" t="s">
        <v>171</v>
      </c>
      <c r="K74" s="16"/>
      <c r="L74" s="16"/>
      <c r="M74" s="16" t="s">
        <v>319</v>
      </c>
      <c r="N74" s="16"/>
      <c r="O74" s="16"/>
      <c r="P74" s="16"/>
      <c r="Q74" s="16" t="s">
        <v>149</v>
      </c>
    </row>
    <row r="75" spans="1:17" ht="30" x14ac:dyDescent="0.25">
      <c r="A75" s="18">
        <v>65</v>
      </c>
      <c r="B75" s="71">
        <v>559574</v>
      </c>
      <c r="C75" s="15" t="s">
        <v>313</v>
      </c>
      <c r="D75" s="15" t="s">
        <v>314</v>
      </c>
      <c r="E75" s="17" t="s">
        <v>71</v>
      </c>
      <c r="F75" s="15" t="s">
        <v>320</v>
      </c>
      <c r="G75" s="15" t="s">
        <v>111</v>
      </c>
      <c r="H75" s="16" t="s">
        <v>8</v>
      </c>
      <c r="I75" s="16" t="s">
        <v>18</v>
      </c>
      <c r="J75" s="16" t="s">
        <v>127</v>
      </c>
      <c r="K75" s="16"/>
      <c r="L75" s="16"/>
      <c r="M75" s="16" t="s">
        <v>186</v>
      </c>
      <c r="N75" s="16"/>
      <c r="O75" s="16"/>
      <c r="P75" s="16"/>
      <c r="Q75" s="16" t="s">
        <v>149</v>
      </c>
    </row>
    <row r="76" spans="1:17" ht="30" x14ac:dyDescent="0.25">
      <c r="A76" s="18">
        <v>66</v>
      </c>
      <c r="B76" s="71">
        <v>559575</v>
      </c>
      <c r="C76" s="15" t="s">
        <v>321</v>
      </c>
      <c r="D76" s="15" t="s">
        <v>184</v>
      </c>
      <c r="E76" s="17" t="s">
        <v>71</v>
      </c>
      <c r="F76" s="15" t="s">
        <v>322</v>
      </c>
      <c r="G76" s="15" t="s">
        <v>111</v>
      </c>
      <c r="H76" s="16" t="s">
        <v>8</v>
      </c>
      <c r="I76" s="16" t="s">
        <v>18</v>
      </c>
      <c r="J76" s="16" t="s">
        <v>323</v>
      </c>
      <c r="K76" s="16"/>
      <c r="L76" s="16"/>
      <c r="M76" s="16" t="s">
        <v>105</v>
      </c>
      <c r="N76" s="16"/>
      <c r="O76" s="16"/>
      <c r="P76" s="16"/>
      <c r="Q76" s="16" t="s">
        <v>160</v>
      </c>
    </row>
    <row r="77" spans="1:17" ht="30" x14ac:dyDescent="0.25">
      <c r="A77" s="18">
        <v>67</v>
      </c>
      <c r="B77" s="71">
        <v>559576</v>
      </c>
      <c r="C77" s="15" t="s">
        <v>321</v>
      </c>
      <c r="D77" s="15" t="s">
        <v>184</v>
      </c>
      <c r="E77" s="17" t="s">
        <v>71</v>
      </c>
      <c r="F77" s="15" t="s">
        <v>324</v>
      </c>
      <c r="G77" s="15" t="s">
        <v>111</v>
      </c>
      <c r="H77" s="16" t="s">
        <v>8</v>
      </c>
      <c r="I77" s="16" t="s">
        <v>18</v>
      </c>
      <c r="J77" s="16" t="s">
        <v>323</v>
      </c>
      <c r="K77" s="16"/>
      <c r="L77" s="16"/>
      <c r="M77" s="16" t="s">
        <v>105</v>
      </c>
      <c r="N77" s="16"/>
      <c r="O77" s="16"/>
      <c r="P77" s="16"/>
      <c r="Q77" s="16" t="s">
        <v>160</v>
      </c>
    </row>
    <row r="78" spans="1:17" ht="30" x14ac:dyDescent="0.25">
      <c r="A78" s="18">
        <v>68</v>
      </c>
      <c r="B78" s="71">
        <v>559577</v>
      </c>
      <c r="C78" s="15" t="s">
        <v>321</v>
      </c>
      <c r="D78" s="15" t="s">
        <v>184</v>
      </c>
      <c r="E78" s="17" t="s">
        <v>71</v>
      </c>
      <c r="F78" s="15" t="s">
        <v>325</v>
      </c>
      <c r="G78" s="15" t="s">
        <v>111</v>
      </c>
      <c r="H78" s="16" t="s">
        <v>8</v>
      </c>
      <c r="I78" s="16" t="s">
        <v>19</v>
      </c>
      <c r="J78" s="16" t="s">
        <v>326</v>
      </c>
      <c r="K78" s="16"/>
      <c r="L78" s="16" t="s">
        <v>108</v>
      </c>
      <c r="M78" s="16"/>
      <c r="N78" s="16"/>
      <c r="O78" s="16"/>
      <c r="P78" s="16"/>
      <c r="Q78" s="16" t="s">
        <v>147</v>
      </c>
    </row>
    <row r="79" spans="1:17" ht="30" x14ac:dyDescent="0.25">
      <c r="A79" s="18">
        <v>69</v>
      </c>
      <c r="B79" s="71">
        <v>559578</v>
      </c>
      <c r="C79" s="15" t="s">
        <v>321</v>
      </c>
      <c r="D79" s="15" t="s">
        <v>184</v>
      </c>
      <c r="E79" s="17" t="s">
        <v>71</v>
      </c>
      <c r="F79" s="15" t="s">
        <v>327</v>
      </c>
      <c r="G79" s="15" t="s">
        <v>111</v>
      </c>
      <c r="H79" s="16" t="s">
        <v>8</v>
      </c>
      <c r="I79" s="16" t="s">
        <v>18</v>
      </c>
      <c r="J79" s="16" t="s">
        <v>328</v>
      </c>
      <c r="K79" s="16"/>
      <c r="L79" s="16" t="s">
        <v>108</v>
      </c>
      <c r="M79" s="16"/>
      <c r="N79" s="16"/>
      <c r="O79" s="16"/>
      <c r="P79" s="16"/>
      <c r="Q79" s="16" t="s">
        <v>147</v>
      </c>
    </row>
    <row r="80" spans="1:17" ht="30" x14ac:dyDescent="0.25">
      <c r="A80" s="18">
        <v>70</v>
      </c>
      <c r="B80" s="71">
        <v>559579</v>
      </c>
      <c r="C80" s="15" t="s">
        <v>321</v>
      </c>
      <c r="D80" s="15" t="s">
        <v>184</v>
      </c>
      <c r="E80" s="17" t="s">
        <v>71</v>
      </c>
      <c r="F80" s="15" t="s">
        <v>162</v>
      </c>
      <c r="G80" s="15" t="s">
        <v>111</v>
      </c>
      <c r="H80" s="16" t="s">
        <v>8</v>
      </c>
      <c r="I80" s="16" t="s">
        <v>18</v>
      </c>
      <c r="J80" s="16" t="s">
        <v>326</v>
      </c>
      <c r="K80" s="16"/>
      <c r="L80" s="16" t="s">
        <v>329</v>
      </c>
      <c r="M80" s="16"/>
      <c r="N80" s="16"/>
      <c r="O80" s="16"/>
      <c r="P80" s="16"/>
      <c r="Q80" s="16" t="s">
        <v>147</v>
      </c>
    </row>
    <row r="81" spans="1:17" ht="30" x14ac:dyDescent="0.25">
      <c r="A81" s="18">
        <v>71</v>
      </c>
      <c r="B81" s="71">
        <v>559580</v>
      </c>
      <c r="C81" s="15" t="s">
        <v>321</v>
      </c>
      <c r="D81" s="15" t="s">
        <v>184</v>
      </c>
      <c r="E81" s="17" t="s">
        <v>71</v>
      </c>
      <c r="F81" s="15" t="s">
        <v>140</v>
      </c>
      <c r="G81" s="15" t="s">
        <v>111</v>
      </c>
      <c r="H81" s="16" t="s">
        <v>8</v>
      </c>
      <c r="I81" s="16" t="s">
        <v>18</v>
      </c>
      <c r="J81" s="16" t="s">
        <v>330</v>
      </c>
      <c r="K81" s="16"/>
      <c r="L81" s="16" t="s">
        <v>108</v>
      </c>
      <c r="M81" s="16"/>
      <c r="N81" s="16"/>
      <c r="O81" s="16"/>
      <c r="P81" s="16"/>
      <c r="Q81" s="16" t="s">
        <v>147</v>
      </c>
    </row>
    <row r="82" spans="1:17" ht="30" x14ac:dyDescent="0.25">
      <c r="A82" s="18">
        <v>72</v>
      </c>
      <c r="B82" s="71">
        <v>559581</v>
      </c>
      <c r="C82" s="15" t="s">
        <v>331</v>
      </c>
      <c r="D82" s="15" t="s">
        <v>294</v>
      </c>
      <c r="E82" s="17" t="s">
        <v>71</v>
      </c>
      <c r="F82" s="15" t="s">
        <v>332</v>
      </c>
      <c r="G82" s="15" t="s">
        <v>111</v>
      </c>
      <c r="H82" s="16" t="s">
        <v>7</v>
      </c>
      <c r="I82" s="16" t="s">
        <v>19</v>
      </c>
      <c r="J82" s="16" t="s">
        <v>112</v>
      </c>
      <c r="K82" s="16"/>
      <c r="L82" s="16"/>
      <c r="M82" s="16"/>
      <c r="N82" s="16" t="s">
        <v>264</v>
      </c>
      <c r="O82" s="16"/>
      <c r="P82" s="16"/>
      <c r="Q82" s="16" t="s">
        <v>147</v>
      </c>
    </row>
    <row r="83" spans="1:17" ht="30" x14ac:dyDescent="0.25">
      <c r="A83" s="18">
        <v>73</v>
      </c>
      <c r="B83" s="14">
        <v>597981</v>
      </c>
      <c r="C83" s="15" t="s">
        <v>93</v>
      </c>
      <c r="D83" s="15" t="s">
        <v>94</v>
      </c>
      <c r="E83" s="15" t="s">
        <v>71</v>
      </c>
      <c r="F83" s="15" t="s">
        <v>95</v>
      </c>
      <c r="G83" s="15" t="s">
        <v>111</v>
      </c>
      <c r="H83" s="16" t="s">
        <v>8</v>
      </c>
      <c r="I83" s="16" t="s">
        <v>18</v>
      </c>
      <c r="J83" s="16" t="s">
        <v>96</v>
      </c>
      <c r="K83" s="16"/>
      <c r="L83" s="16"/>
      <c r="M83" s="16" t="s">
        <v>97</v>
      </c>
      <c r="N83" s="16"/>
      <c r="O83" s="16"/>
      <c r="P83" s="16"/>
      <c r="Q83" s="16" t="s">
        <v>97</v>
      </c>
    </row>
    <row r="84" spans="1:17" ht="30" x14ac:dyDescent="0.25">
      <c r="A84" s="18">
        <v>74</v>
      </c>
      <c r="B84" s="14">
        <v>597982</v>
      </c>
      <c r="C84" s="15" t="s">
        <v>93</v>
      </c>
      <c r="D84" s="15" t="s">
        <v>94</v>
      </c>
      <c r="E84" s="15" t="s">
        <v>71</v>
      </c>
      <c r="F84" s="15" t="s">
        <v>98</v>
      </c>
      <c r="G84" s="15" t="s">
        <v>111</v>
      </c>
      <c r="H84" s="16" t="s">
        <v>8</v>
      </c>
      <c r="I84" s="16" t="s">
        <v>18</v>
      </c>
      <c r="J84" s="16" t="s">
        <v>96</v>
      </c>
      <c r="K84" s="16"/>
      <c r="L84" s="16"/>
      <c r="M84" s="16" t="s">
        <v>99</v>
      </c>
      <c r="N84" s="16"/>
      <c r="O84" s="16"/>
      <c r="P84" s="16"/>
      <c r="Q84" s="16" t="s">
        <v>100</v>
      </c>
    </row>
    <row r="85" spans="1:17" ht="30" x14ac:dyDescent="0.25">
      <c r="A85" s="18">
        <v>75</v>
      </c>
      <c r="B85" s="14">
        <v>597983</v>
      </c>
      <c r="C85" s="15" t="s">
        <v>101</v>
      </c>
      <c r="D85" s="15" t="s">
        <v>102</v>
      </c>
      <c r="E85" s="15" t="s">
        <v>71</v>
      </c>
      <c r="F85" s="15" t="s">
        <v>103</v>
      </c>
      <c r="G85" s="15" t="s">
        <v>111</v>
      </c>
      <c r="H85" s="16" t="s">
        <v>8</v>
      </c>
      <c r="I85" s="16" t="s">
        <v>18</v>
      </c>
      <c r="J85" s="16" t="s">
        <v>104</v>
      </c>
      <c r="K85" s="16"/>
      <c r="L85" s="16"/>
      <c r="M85" s="16" t="s">
        <v>105</v>
      </c>
      <c r="N85" s="16"/>
      <c r="O85" s="16"/>
      <c r="P85" s="16"/>
      <c r="Q85" s="16" t="s">
        <v>105</v>
      </c>
    </row>
    <row r="86" spans="1:17" ht="30" x14ac:dyDescent="0.25">
      <c r="A86" s="18">
        <v>76</v>
      </c>
      <c r="B86" s="14">
        <v>597984</v>
      </c>
      <c r="C86" s="15" t="s">
        <v>101</v>
      </c>
      <c r="D86" s="15" t="s">
        <v>102</v>
      </c>
      <c r="E86" s="15" t="s">
        <v>71</v>
      </c>
      <c r="F86" s="15" t="s">
        <v>106</v>
      </c>
      <c r="G86" s="15" t="s">
        <v>111</v>
      </c>
      <c r="H86" s="16" t="s">
        <v>8</v>
      </c>
      <c r="I86" s="16" t="s">
        <v>18</v>
      </c>
      <c r="J86" s="16" t="s">
        <v>96</v>
      </c>
      <c r="K86" s="16"/>
      <c r="L86" s="16"/>
      <c r="M86" s="16" t="s">
        <v>107</v>
      </c>
      <c r="N86" s="16"/>
      <c r="O86" s="16"/>
      <c r="P86" s="16"/>
      <c r="Q86" s="16" t="s">
        <v>108</v>
      </c>
    </row>
    <row r="87" spans="1:17" ht="30" x14ac:dyDescent="0.25">
      <c r="A87" s="18">
        <v>77</v>
      </c>
      <c r="B87" s="14">
        <v>597985</v>
      </c>
      <c r="C87" s="15" t="s">
        <v>101</v>
      </c>
      <c r="D87" s="15" t="s">
        <v>102</v>
      </c>
      <c r="E87" s="15" t="s">
        <v>71</v>
      </c>
      <c r="F87" s="15" t="s">
        <v>109</v>
      </c>
      <c r="G87" s="15" t="s">
        <v>110</v>
      </c>
      <c r="H87" s="16" t="s">
        <v>8</v>
      </c>
      <c r="I87" s="16" t="s">
        <v>18</v>
      </c>
      <c r="J87" s="16" t="s">
        <v>112</v>
      </c>
      <c r="K87" s="16"/>
      <c r="L87" s="16"/>
      <c r="M87" s="16" t="s">
        <v>99</v>
      </c>
      <c r="N87" s="16"/>
      <c r="O87" s="16"/>
      <c r="P87" s="16"/>
      <c r="Q87" s="16" t="s">
        <v>99</v>
      </c>
    </row>
    <row r="88" spans="1:17" ht="30" x14ac:dyDescent="0.25">
      <c r="A88" s="18">
        <v>78</v>
      </c>
      <c r="B88" s="14">
        <v>597986</v>
      </c>
      <c r="C88" s="15" t="s">
        <v>101</v>
      </c>
      <c r="D88" s="15" t="s">
        <v>102</v>
      </c>
      <c r="E88" s="15" t="s">
        <v>71</v>
      </c>
      <c r="F88" s="15" t="s">
        <v>113</v>
      </c>
      <c r="G88" s="15" t="s">
        <v>111</v>
      </c>
      <c r="H88" s="16" t="s">
        <v>7</v>
      </c>
      <c r="I88" s="16" t="s">
        <v>18</v>
      </c>
      <c r="J88" s="16" t="s">
        <v>114</v>
      </c>
      <c r="K88" s="16"/>
      <c r="L88" s="16"/>
      <c r="M88" s="16"/>
      <c r="N88" s="16"/>
      <c r="O88" s="16"/>
      <c r="P88" s="16" t="s">
        <v>115</v>
      </c>
      <c r="Q88" s="16" t="s">
        <v>105</v>
      </c>
    </row>
    <row r="89" spans="1:17" ht="30" x14ac:dyDescent="0.25">
      <c r="A89" s="18">
        <v>79</v>
      </c>
      <c r="B89" s="14">
        <v>597987</v>
      </c>
      <c r="C89" s="15" t="s">
        <v>101</v>
      </c>
      <c r="D89" s="15" t="s">
        <v>102</v>
      </c>
      <c r="E89" s="15" t="s">
        <v>71</v>
      </c>
      <c r="F89" s="15" t="s">
        <v>116</v>
      </c>
      <c r="G89" s="15" t="s">
        <v>111</v>
      </c>
      <c r="H89" s="16" t="s">
        <v>7</v>
      </c>
      <c r="I89" s="16" t="s">
        <v>18</v>
      </c>
      <c r="J89" s="16" t="s">
        <v>117</v>
      </c>
      <c r="K89" s="16"/>
      <c r="L89" s="16"/>
      <c r="M89" s="16"/>
      <c r="N89" s="16"/>
      <c r="O89" s="16"/>
      <c r="P89" s="16" t="s">
        <v>118</v>
      </c>
      <c r="Q89" s="16" t="s">
        <v>119</v>
      </c>
    </row>
    <row r="90" spans="1:17" ht="30" x14ac:dyDescent="0.25">
      <c r="A90" s="18">
        <v>80</v>
      </c>
      <c r="B90" s="14">
        <v>597988</v>
      </c>
      <c r="C90" s="15" t="s">
        <v>120</v>
      </c>
      <c r="D90" s="15" t="s">
        <v>121</v>
      </c>
      <c r="E90" s="15" t="s">
        <v>71</v>
      </c>
      <c r="F90" s="15" t="s">
        <v>122</v>
      </c>
      <c r="G90" s="15" t="s">
        <v>111</v>
      </c>
      <c r="H90" s="16" t="s">
        <v>8</v>
      </c>
      <c r="I90" s="16" t="s">
        <v>18</v>
      </c>
      <c r="J90" s="16" t="s">
        <v>112</v>
      </c>
      <c r="K90" s="16"/>
      <c r="L90" s="16"/>
      <c r="M90" s="16" t="s">
        <v>105</v>
      </c>
      <c r="N90" s="16"/>
      <c r="O90" s="16"/>
      <c r="P90" s="16"/>
      <c r="Q90" s="16" t="s">
        <v>105</v>
      </c>
    </row>
    <row r="91" spans="1:17" ht="30" x14ac:dyDescent="0.25">
      <c r="A91" s="18">
        <v>81</v>
      </c>
      <c r="B91" s="14">
        <v>597989</v>
      </c>
      <c r="C91" s="15" t="s">
        <v>120</v>
      </c>
      <c r="D91" s="15" t="s">
        <v>121</v>
      </c>
      <c r="E91" s="15" t="s">
        <v>71</v>
      </c>
      <c r="F91" s="15" t="s">
        <v>123</v>
      </c>
      <c r="G91" s="15" t="s">
        <v>111</v>
      </c>
      <c r="H91" s="16" t="s">
        <v>8</v>
      </c>
      <c r="I91" s="16" t="s">
        <v>18</v>
      </c>
      <c r="J91" s="16" t="s">
        <v>124</v>
      </c>
      <c r="K91" s="16"/>
      <c r="L91" s="16"/>
      <c r="M91" s="16" t="s">
        <v>105</v>
      </c>
      <c r="N91" s="16"/>
      <c r="O91" s="16"/>
      <c r="P91" s="16"/>
      <c r="Q91" s="16" t="s">
        <v>105</v>
      </c>
    </row>
    <row r="92" spans="1:17" ht="30" x14ac:dyDescent="0.25">
      <c r="A92" s="18">
        <v>82</v>
      </c>
      <c r="B92" s="14">
        <v>597990</v>
      </c>
      <c r="C92" s="15" t="s">
        <v>125</v>
      </c>
      <c r="D92" s="15" t="s">
        <v>121</v>
      </c>
      <c r="E92" s="15" t="s">
        <v>71</v>
      </c>
      <c r="F92" s="15" t="s">
        <v>126</v>
      </c>
      <c r="G92" s="15" t="s">
        <v>111</v>
      </c>
      <c r="H92" s="16" t="s">
        <v>8</v>
      </c>
      <c r="I92" s="16" t="s">
        <v>18</v>
      </c>
      <c r="J92" s="16" t="s">
        <v>127</v>
      </c>
      <c r="K92" s="16"/>
      <c r="L92" s="16"/>
      <c r="M92" s="16" t="s">
        <v>97</v>
      </c>
      <c r="N92" s="16"/>
      <c r="O92" s="16"/>
      <c r="P92" s="16"/>
      <c r="Q92" s="16" t="s">
        <v>97</v>
      </c>
    </row>
    <row r="93" spans="1:17" ht="30" x14ac:dyDescent="0.25">
      <c r="A93" s="18">
        <v>83</v>
      </c>
      <c r="B93" s="14">
        <v>597991</v>
      </c>
      <c r="C93" s="15" t="s">
        <v>128</v>
      </c>
      <c r="D93" s="15" t="s">
        <v>129</v>
      </c>
      <c r="E93" s="15" t="s">
        <v>71</v>
      </c>
      <c r="F93" s="15" t="s">
        <v>130</v>
      </c>
      <c r="G93" s="15" t="s">
        <v>111</v>
      </c>
      <c r="H93" s="16" t="s">
        <v>8</v>
      </c>
      <c r="I93" s="16" t="s">
        <v>18</v>
      </c>
      <c r="J93" s="16" t="s">
        <v>131</v>
      </c>
      <c r="K93" s="16"/>
      <c r="L93" s="16"/>
      <c r="M93" s="16" t="s">
        <v>132</v>
      </c>
      <c r="N93" s="16"/>
      <c r="O93" s="16"/>
      <c r="P93" s="16"/>
      <c r="Q93" s="16" t="s">
        <v>105</v>
      </c>
    </row>
    <row r="94" spans="1:17" ht="30" x14ac:dyDescent="0.25">
      <c r="A94" s="18">
        <v>84</v>
      </c>
      <c r="B94" s="14">
        <v>597992</v>
      </c>
      <c r="C94" s="15" t="s">
        <v>128</v>
      </c>
      <c r="D94" s="15" t="s">
        <v>129</v>
      </c>
      <c r="E94" s="15" t="s">
        <v>71</v>
      </c>
      <c r="F94" s="15" t="s">
        <v>133</v>
      </c>
      <c r="G94" s="15" t="s">
        <v>111</v>
      </c>
      <c r="H94" s="16" t="s">
        <v>8</v>
      </c>
      <c r="I94" s="16" t="s">
        <v>18</v>
      </c>
      <c r="J94" s="16" t="s">
        <v>117</v>
      </c>
      <c r="K94" s="16"/>
      <c r="L94" s="16"/>
      <c r="M94" s="16" t="s">
        <v>97</v>
      </c>
      <c r="N94" s="16"/>
      <c r="O94" s="16"/>
      <c r="P94" s="16"/>
      <c r="Q94" s="16" t="s">
        <v>97</v>
      </c>
    </row>
    <row r="95" spans="1:17" ht="30" x14ac:dyDescent="0.25">
      <c r="A95" s="18">
        <v>85</v>
      </c>
      <c r="B95" s="14">
        <v>597993</v>
      </c>
      <c r="C95" s="68" t="s">
        <v>134</v>
      </c>
      <c r="D95" s="15" t="s">
        <v>121</v>
      </c>
      <c r="E95" s="17" t="s">
        <v>71</v>
      </c>
      <c r="F95" s="15" t="s">
        <v>135</v>
      </c>
      <c r="G95" s="15" t="s">
        <v>111</v>
      </c>
      <c r="H95" s="16" t="s">
        <v>8</v>
      </c>
      <c r="I95" s="16" t="s">
        <v>19</v>
      </c>
      <c r="J95" s="16" t="s">
        <v>112</v>
      </c>
      <c r="K95" s="16"/>
      <c r="L95" s="16"/>
      <c r="M95" s="16" t="s">
        <v>132</v>
      </c>
      <c r="N95" s="16"/>
      <c r="O95" s="16"/>
      <c r="P95" s="16"/>
      <c r="Q95" s="16" t="s">
        <v>132</v>
      </c>
    </row>
    <row r="96" spans="1:17" ht="30" x14ac:dyDescent="0.25">
      <c r="A96" s="18">
        <v>86</v>
      </c>
      <c r="B96" s="14">
        <v>597994</v>
      </c>
      <c r="C96" s="68" t="s">
        <v>134</v>
      </c>
      <c r="D96" s="15" t="s">
        <v>121</v>
      </c>
      <c r="E96" s="17" t="s">
        <v>71</v>
      </c>
      <c r="F96" s="15" t="s">
        <v>136</v>
      </c>
      <c r="G96" s="15" t="s">
        <v>111</v>
      </c>
      <c r="H96" s="16" t="s">
        <v>8</v>
      </c>
      <c r="I96" s="16" t="s">
        <v>19</v>
      </c>
      <c r="J96" s="16" t="s">
        <v>112</v>
      </c>
      <c r="K96" s="16"/>
      <c r="L96" s="16"/>
      <c r="M96" s="16" t="s">
        <v>108</v>
      </c>
      <c r="N96" s="16"/>
      <c r="O96" s="16"/>
      <c r="P96" s="16"/>
      <c r="Q96" s="16" t="s">
        <v>147</v>
      </c>
    </row>
    <row r="97" spans="1:17" ht="30" x14ac:dyDescent="0.25">
      <c r="A97" s="18">
        <v>87</v>
      </c>
      <c r="B97" s="14">
        <v>597995</v>
      </c>
      <c r="C97" s="68" t="s">
        <v>137</v>
      </c>
      <c r="D97" s="15" t="s">
        <v>141</v>
      </c>
      <c r="E97" s="17" t="s">
        <v>71</v>
      </c>
      <c r="F97" s="15" t="s">
        <v>138</v>
      </c>
      <c r="G97" s="15" t="s">
        <v>139</v>
      </c>
      <c r="H97" s="16" t="s">
        <v>8</v>
      </c>
      <c r="I97" s="16" t="s">
        <v>18</v>
      </c>
      <c r="J97" s="16" t="s">
        <v>140</v>
      </c>
      <c r="K97" s="16"/>
      <c r="L97" s="16"/>
      <c r="M97" s="16" t="s">
        <v>132</v>
      </c>
      <c r="N97" s="16"/>
      <c r="O97" s="16"/>
      <c r="P97" s="16"/>
      <c r="Q97" s="16" t="s">
        <v>146</v>
      </c>
    </row>
    <row r="98" spans="1:17" ht="30" x14ac:dyDescent="0.25">
      <c r="A98" s="18">
        <v>88</v>
      </c>
      <c r="B98" s="14">
        <v>597996</v>
      </c>
      <c r="C98" s="68" t="s">
        <v>137</v>
      </c>
      <c r="D98" s="15" t="s">
        <v>141</v>
      </c>
      <c r="E98" s="17" t="s">
        <v>71</v>
      </c>
      <c r="F98" s="15" t="s">
        <v>142</v>
      </c>
      <c r="G98" s="15" t="s">
        <v>143</v>
      </c>
      <c r="H98" s="16" t="s">
        <v>8</v>
      </c>
      <c r="I98" s="16" t="s">
        <v>18</v>
      </c>
      <c r="J98" s="16" t="s">
        <v>104</v>
      </c>
      <c r="K98" s="16"/>
      <c r="L98" s="16"/>
      <c r="M98" s="16" t="s">
        <v>132</v>
      </c>
      <c r="N98" s="16"/>
      <c r="O98" s="16"/>
      <c r="P98" s="16"/>
      <c r="Q98" s="16" t="s">
        <v>146</v>
      </c>
    </row>
    <row r="99" spans="1:17" ht="30" x14ac:dyDescent="0.25">
      <c r="A99" s="18">
        <v>89</v>
      </c>
      <c r="B99" s="14">
        <v>597997</v>
      </c>
      <c r="C99" s="68" t="s">
        <v>144</v>
      </c>
      <c r="D99" s="15" t="s">
        <v>94</v>
      </c>
      <c r="E99" s="17" t="s">
        <v>71</v>
      </c>
      <c r="F99" s="15" t="s">
        <v>135</v>
      </c>
      <c r="G99" s="15" t="s">
        <v>111</v>
      </c>
      <c r="H99" s="16" t="s">
        <v>8</v>
      </c>
      <c r="I99" s="16" t="s">
        <v>19</v>
      </c>
      <c r="J99" s="16" t="s">
        <v>145</v>
      </c>
      <c r="K99" s="16"/>
      <c r="L99" s="16"/>
      <c r="M99" s="16" t="s">
        <v>132</v>
      </c>
      <c r="N99" s="16"/>
      <c r="O99" s="16"/>
      <c r="P99" s="16"/>
      <c r="Q99" s="16" t="s">
        <v>146</v>
      </c>
    </row>
    <row r="100" spans="1:17" ht="30" x14ac:dyDescent="0.25">
      <c r="A100" s="18">
        <v>90</v>
      </c>
      <c r="B100" s="14">
        <v>597998</v>
      </c>
      <c r="C100" s="68" t="s">
        <v>144</v>
      </c>
      <c r="D100" s="15" t="s">
        <v>94</v>
      </c>
      <c r="E100" s="17" t="s">
        <v>71</v>
      </c>
      <c r="F100" s="15" t="s">
        <v>148</v>
      </c>
      <c r="G100" s="15" t="s">
        <v>111</v>
      </c>
      <c r="H100" s="16" t="s">
        <v>7</v>
      </c>
      <c r="I100" s="16" t="s">
        <v>19</v>
      </c>
      <c r="J100" s="16" t="s">
        <v>114</v>
      </c>
      <c r="K100" s="16"/>
      <c r="L100" s="16"/>
      <c r="M100" s="16"/>
      <c r="N100" s="16"/>
      <c r="O100" s="16"/>
      <c r="P100" s="16" t="s">
        <v>99</v>
      </c>
      <c r="Q100" s="16" t="s">
        <v>149</v>
      </c>
    </row>
    <row r="101" spans="1:17" ht="30" x14ac:dyDescent="0.25">
      <c r="A101" s="18">
        <v>91</v>
      </c>
      <c r="B101" s="14">
        <v>597999</v>
      </c>
      <c r="C101" s="68" t="s">
        <v>150</v>
      </c>
      <c r="D101" s="15" t="s">
        <v>151</v>
      </c>
      <c r="E101" s="17" t="s">
        <v>71</v>
      </c>
      <c r="F101" s="15" t="s">
        <v>153</v>
      </c>
      <c r="G101" s="15" t="s">
        <v>152</v>
      </c>
      <c r="H101" s="16" t="s">
        <v>8</v>
      </c>
      <c r="I101" s="16" t="s">
        <v>18</v>
      </c>
      <c r="J101" s="16" t="s">
        <v>114</v>
      </c>
      <c r="K101" s="16"/>
      <c r="L101" s="16"/>
      <c r="M101" s="16" t="s">
        <v>154</v>
      </c>
      <c r="N101" s="16"/>
      <c r="O101" s="16"/>
      <c r="P101" s="16"/>
      <c r="Q101" s="16" t="s">
        <v>155</v>
      </c>
    </row>
    <row r="102" spans="1:17" x14ac:dyDescent="0.25">
      <c r="A102" s="18">
        <v>92</v>
      </c>
      <c r="B102" s="39">
        <v>598000</v>
      </c>
      <c r="C102" s="82" t="s">
        <v>156</v>
      </c>
      <c r="D102" s="15"/>
      <c r="E102" s="17"/>
      <c r="F102" s="15"/>
      <c r="G102" s="15"/>
      <c r="H102" s="16"/>
      <c r="I102" s="16"/>
      <c r="J102" s="16"/>
      <c r="K102" s="16"/>
      <c r="L102" s="16"/>
      <c r="M102" s="16"/>
      <c r="N102" s="16"/>
      <c r="O102" s="16"/>
      <c r="P102" s="16"/>
      <c r="Q102" s="16" t="s">
        <v>96</v>
      </c>
    </row>
    <row r="103" spans="1:17" ht="30" x14ac:dyDescent="0.25">
      <c r="A103" s="18">
        <v>93</v>
      </c>
      <c r="B103" s="69">
        <v>598101</v>
      </c>
      <c r="C103" s="15" t="s">
        <v>157</v>
      </c>
      <c r="D103" s="15" t="s">
        <v>121</v>
      </c>
      <c r="E103" s="17" t="s">
        <v>71</v>
      </c>
      <c r="F103" s="15" t="s">
        <v>158</v>
      </c>
      <c r="G103" s="15" t="s">
        <v>111</v>
      </c>
      <c r="H103" s="16" t="s">
        <v>8</v>
      </c>
      <c r="I103" s="16" t="s">
        <v>18</v>
      </c>
      <c r="J103" s="16" t="s">
        <v>117</v>
      </c>
      <c r="K103" s="16"/>
      <c r="L103" s="16"/>
      <c r="M103" s="16" t="s">
        <v>154</v>
      </c>
      <c r="N103" s="16"/>
      <c r="O103" s="16"/>
      <c r="P103" s="16"/>
      <c r="Q103" s="16" t="s">
        <v>146</v>
      </c>
    </row>
    <row r="104" spans="1:17" ht="30" x14ac:dyDescent="0.25">
      <c r="A104" s="18">
        <v>94</v>
      </c>
      <c r="B104" s="69">
        <v>598102</v>
      </c>
      <c r="C104" s="15" t="s">
        <v>157</v>
      </c>
      <c r="D104" s="15" t="s">
        <v>121</v>
      </c>
      <c r="E104" s="17" t="s">
        <v>71</v>
      </c>
      <c r="F104" s="15" t="s">
        <v>159</v>
      </c>
      <c r="G104" s="15" t="s">
        <v>111</v>
      </c>
      <c r="H104" s="16" t="s">
        <v>8</v>
      </c>
      <c r="I104" s="16" t="s">
        <v>18</v>
      </c>
      <c r="J104" s="16" t="s">
        <v>117</v>
      </c>
      <c r="K104" s="16"/>
      <c r="L104" s="16"/>
      <c r="M104" s="16" t="s">
        <v>105</v>
      </c>
      <c r="N104" s="16"/>
      <c r="O104" s="16"/>
      <c r="P104" s="16"/>
      <c r="Q104" s="16" t="s">
        <v>160</v>
      </c>
    </row>
    <row r="105" spans="1:17" ht="30" x14ac:dyDescent="0.25">
      <c r="A105" s="18">
        <v>95</v>
      </c>
      <c r="B105" s="69">
        <v>598103</v>
      </c>
      <c r="C105" s="15" t="s">
        <v>161</v>
      </c>
      <c r="D105" s="15" t="s">
        <v>94</v>
      </c>
      <c r="E105" s="17" t="s">
        <v>71</v>
      </c>
      <c r="F105" s="15" t="s">
        <v>162</v>
      </c>
      <c r="G105" s="15" t="s">
        <v>163</v>
      </c>
      <c r="H105" s="16" t="s">
        <v>8</v>
      </c>
      <c r="I105" s="16" t="s">
        <v>18</v>
      </c>
      <c r="J105" s="16" t="s">
        <v>117</v>
      </c>
      <c r="K105" s="16"/>
      <c r="L105" s="16"/>
      <c r="M105" s="16" t="s">
        <v>105</v>
      </c>
      <c r="N105" s="16"/>
      <c r="O105" s="16"/>
      <c r="P105" s="16"/>
      <c r="Q105" s="16" t="s">
        <v>160</v>
      </c>
    </row>
    <row r="106" spans="1:17" ht="30" x14ac:dyDescent="0.25">
      <c r="A106" s="18">
        <v>96</v>
      </c>
      <c r="B106" s="69">
        <v>598104</v>
      </c>
      <c r="C106" s="15" t="s">
        <v>161</v>
      </c>
      <c r="D106" s="15" t="s">
        <v>94</v>
      </c>
      <c r="E106" s="17" t="s">
        <v>71</v>
      </c>
      <c r="F106" s="15" t="s">
        <v>164</v>
      </c>
      <c r="G106" s="15" t="s">
        <v>163</v>
      </c>
      <c r="H106" s="16" t="s">
        <v>8</v>
      </c>
      <c r="I106" s="16" t="s">
        <v>18</v>
      </c>
      <c r="J106" s="16" t="s">
        <v>117</v>
      </c>
      <c r="K106" s="16"/>
      <c r="L106" s="16"/>
      <c r="M106" s="16" t="s">
        <v>105</v>
      </c>
      <c r="N106" s="16"/>
      <c r="O106" s="16"/>
      <c r="P106" s="16"/>
      <c r="Q106" s="16" t="s">
        <v>160</v>
      </c>
    </row>
    <row r="107" spans="1:17" ht="30" x14ac:dyDescent="0.25">
      <c r="A107" s="18">
        <v>97</v>
      </c>
      <c r="B107" s="69">
        <v>598105</v>
      </c>
      <c r="C107" s="15" t="s">
        <v>161</v>
      </c>
      <c r="D107" s="15" t="s">
        <v>94</v>
      </c>
      <c r="E107" s="17" t="s">
        <v>71</v>
      </c>
      <c r="F107" s="15" t="s">
        <v>165</v>
      </c>
      <c r="G107" s="15" t="s">
        <v>111</v>
      </c>
      <c r="H107" s="16" t="s">
        <v>7</v>
      </c>
      <c r="I107" s="16" t="s">
        <v>18</v>
      </c>
      <c r="J107" s="16" t="s">
        <v>104</v>
      </c>
      <c r="K107" s="16"/>
      <c r="L107" s="16"/>
      <c r="M107" s="16"/>
      <c r="N107" s="16"/>
      <c r="O107" s="16"/>
      <c r="P107" s="16" t="s">
        <v>105</v>
      </c>
      <c r="Q107" s="16" t="s">
        <v>160</v>
      </c>
    </row>
    <row r="108" spans="1:17" ht="30" x14ac:dyDescent="0.25">
      <c r="A108" s="18">
        <v>98</v>
      </c>
      <c r="B108" s="69">
        <v>598106</v>
      </c>
      <c r="C108" s="15" t="s">
        <v>166</v>
      </c>
      <c r="D108" s="15" t="s">
        <v>167</v>
      </c>
      <c r="E108" s="17" t="s">
        <v>71</v>
      </c>
      <c r="F108" s="15" t="s">
        <v>168</v>
      </c>
      <c r="G108" s="15" t="s">
        <v>111</v>
      </c>
      <c r="H108" s="16" t="s">
        <v>8</v>
      </c>
      <c r="I108" s="16" t="s">
        <v>19</v>
      </c>
      <c r="J108" s="16" t="s">
        <v>171</v>
      </c>
      <c r="K108" s="16"/>
      <c r="L108" s="16"/>
      <c r="M108" s="16" t="s">
        <v>97</v>
      </c>
      <c r="N108" s="16"/>
      <c r="O108" s="16"/>
      <c r="P108" s="16"/>
      <c r="Q108" s="16" t="s">
        <v>169</v>
      </c>
    </row>
    <row r="109" spans="1:17" ht="30" x14ac:dyDescent="0.25">
      <c r="A109" s="18">
        <v>99</v>
      </c>
      <c r="B109" s="69">
        <v>598107</v>
      </c>
      <c r="C109" s="15" t="s">
        <v>166</v>
      </c>
      <c r="D109" s="15" t="s">
        <v>167</v>
      </c>
      <c r="E109" s="17" t="s">
        <v>71</v>
      </c>
      <c r="F109" s="15" t="s">
        <v>98</v>
      </c>
      <c r="G109" s="15" t="s">
        <v>111</v>
      </c>
      <c r="H109" s="16" t="s">
        <v>8</v>
      </c>
      <c r="I109" s="16" t="s">
        <v>18</v>
      </c>
      <c r="J109" s="16" t="s">
        <v>170</v>
      </c>
      <c r="K109" s="16" t="s">
        <v>172</v>
      </c>
      <c r="L109" s="16"/>
      <c r="M109" s="16"/>
      <c r="N109" s="16"/>
      <c r="O109" s="16"/>
      <c r="P109" s="16"/>
      <c r="Q109" s="16" t="s">
        <v>147</v>
      </c>
    </row>
    <row r="110" spans="1:17" ht="30" x14ac:dyDescent="0.25">
      <c r="A110" s="18">
        <v>100</v>
      </c>
      <c r="B110" s="69">
        <v>598108</v>
      </c>
      <c r="C110" s="15" t="s">
        <v>166</v>
      </c>
      <c r="D110" s="15" t="s">
        <v>167</v>
      </c>
      <c r="E110" s="17" t="s">
        <v>71</v>
      </c>
      <c r="F110" s="15" t="s">
        <v>173</v>
      </c>
      <c r="G110" s="15" t="s">
        <v>111</v>
      </c>
      <c r="H110" s="16" t="s">
        <v>8</v>
      </c>
      <c r="I110" s="16" t="s">
        <v>19</v>
      </c>
      <c r="J110" s="16" t="s">
        <v>145</v>
      </c>
      <c r="K110" s="16"/>
      <c r="L110" s="16"/>
      <c r="M110" s="16" t="s">
        <v>99</v>
      </c>
      <c r="N110" s="16"/>
      <c r="O110" s="16"/>
      <c r="P110" s="16"/>
      <c r="Q110" s="16" t="s">
        <v>149</v>
      </c>
    </row>
    <row r="111" spans="1:17" ht="30" x14ac:dyDescent="0.25">
      <c r="A111" s="18">
        <v>101</v>
      </c>
      <c r="B111" s="69">
        <v>598109</v>
      </c>
      <c r="C111" s="15" t="s">
        <v>166</v>
      </c>
      <c r="D111" s="15" t="s">
        <v>167</v>
      </c>
      <c r="E111" s="17" t="s">
        <v>71</v>
      </c>
      <c r="F111" s="15" t="s">
        <v>174</v>
      </c>
      <c r="G111" s="15" t="s">
        <v>111</v>
      </c>
      <c r="H111" s="16" t="s">
        <v>8</v>
      </c>
      <c r="I111" s="16" t="s">
        <v>18</v>
      </c>
      <c r="J111" s="16" t="s">
        <v>117</v>
      </c>
      <c r="K111" s="16"/>
      <c r="L111" s="16" t="s">
        <v>108</v>
      </c>
      <c r="M111" s="16"/>
      <c r="N111" s="16"/>
      <c r="O111" s="16"/>
      <c r="P111" s="16"/>
      <c r="Q111" s="16" t="s">
        <v>147</v>
      </c>
    </row>
    <row r="112" spans="1:17" ht="30" x14ac:dyDescent="0.25">
      <c r="A112" s="18">
        <v>102</v>
      </c>
      <c r="B112" s="69">
        <v>598110</v>
      </c>
      <c r="C112" s="15" t="s">
        <v>166</v>
      </c>
      <c r="D112" s="15" t="s">
        <v>167</v>
      </c>
      <c r="E112" s="17" t="s">
        <v>71</v>
      </c>
      <c r="F112" s="15" t="s">
        <v>175</v>
      </c>
      <c r="G112" s="15" t="s">
        <v>152</v>
      </c>
      <c r="H112" s="16" t="s">
        <v>8</v>
      </c>
      <c r="I112" s="16" t="s">
        <v>18</v>
      </c>
      <c r="J112" s="16" t="s">
        <v>176</v>
      </c>
      <c r="K112" s="16"/>
      <c r="L112" s="16"/>
      <c r="M112" s="16" t="s">
        <v>99</v>
      </c>
      <c r="N112" s="16"/>
      <c r="O112" s="16"/>
      <c r="P112" s="16"/>
      <c r="Q112" s="16" t="s">
        <v>149</v>
      </c>
    </row>
    <row r="113" spans="1:17" ht="30" x14ac:dyDescent="0.25">
      <c r="A113" s="18">
        <v>103</v>
      </c>
      <c r="B113" s="69">
        <v>598111</v>
      </c>
      <c r="C113" s="15" t="s">
        <v>177</v>
      </c>
      <c r="D113" s="15" t="s">
        <v>178</v>
      </c>
      <c r="E113" s="17" t="s">
        <v>71</v>
      </c>
      <c r="F113" s="15" t="s">
        <v>179</v>
      </c>
      <c r="G113" s="15" t="s">
        <v>111</v>
      </c>
      <c r="H113" s="16" t="s">
        <v>8</v>
      </c>
      <c r="I113" s="16" t="s">
        <v>18</v>
      </c>
      <c r="J113" s="16" t="s">
        <v>180</v>
      </c>
      <c r="K113" s="16"/>
      <c r="L113" s="16"/>
      <c r="M113" s="16" t="s">
        <v>118</v>
      </c>
      <c r="N113" s="16"/>
      <c r="O113" s="16"/>
      <c r="P113" s="16"/>
      <c r="Q113" s="16" t="s">
        <v>181</v>
      </c>
    </row>
    <row r="114" spans="1:17" ht="30" x14ac:dyDescent="0.25">
      <c r="A114" s="18">
        <v>104</v>
      </c>
      <c r="B114" s="69">
        <v>598112</v>
      </c>
      <c r="C114" s="15" t="s">
        <v>177</v>
      </c>
      <c r="D114" s="15" t="s">
        <v>178</v>
      </c>
      <c r="E114" s="17" t="s">
        <v>71</v>
      </c>
      <c r="F114" s="15" t="s">
        <v>182</v>
      </c>
      <c r="G114" s="15" t="s">
        <v>111</v>
      </c>
      <c r="H114" s="16" t="s">
        <v>8</v>
      </c>
      <c r="I114" s="16" t="s">
        <v>18</v>
      </c>
      <c r="J114" s="16" t="s">
        <v>140</v>
      </c>
      <c r="K114" s="16"/>
      <c r="L114" s="16" t="s">
        <v>108</v>
      </c>
      <c r="M114" s="16"/>
      <c r="N114" s="16"/>
      <c r="O114" s="16"/>
      <c r="P114" s="16"/>
      <c r="Q114" s="16" t="s">
        <v>147</v>
      </c>
    </row>
    <row r="115" spans="1:17" ht="30" x14ac:dyDescent="0.25">
      <c r="A115" s="18">
        <v>105</v>
      </c>
      <c r="B115" s="69">
        <v>598113</v>
      </c>
      <c r="C115" s="15" t="s">
        <v>183</v>
      </c>
      <c r="D115" s="15" t="s">
        <v>184</v>
      </c>
      <c r="E115" s="17" t="s">
        <v>71</v>
      </c>
      <c r="F115" s="15" t="s">
        <v>179</v>
      </c>
      <c r="G115" s="15" t="s">
        <v>111</v>
      </c>
      <c r="H115" s="16" t="s">
        <v>8</v>
      </c>
      <c r="I115" s="16" t="s">
        <v>18</v>
      </c>
      <c r="J115" s="16" t="s">
        <v>112</v>
      </c>
      <c r="K115" s="16"/>
      <c r="L115" s="16"/>
      <c r="M115" s="16" t="s">
        <v>119</v>
      </c>
      <c r="N115" s="16"/>
      <c r="O115" s="16"/>
      <c r="P115" s="16"/>
      <c r="Q115" s="16" t="s">
        <v>185</v>
      </c>
    </row>
    <row r="116" spans="1:17" ht="30" x14ac:dyDescent="0.25">
      <c r="A116" s="18">
        <v>106</v>
      </c>
      <c r="B116" s="69">
        <v>598114</v>
      </c>
      <c r="C116" s="15" t="s">
        <v>183</v>
      </c>
      <c r="D116" s="15" t="s">
        <v>184</v>
      </c>
      <c r="E116" s="17" t="s">
        <v>71</v>
      </c>
      <c r="F116" s="15" t="s">
        <v>162</v>
      </c>
      <c r="G116" s="15" t="s">
        <v>111</v>
      </c>
      <c r="H116" s="16" t="s">
        <v>8</v>
      </c>
      <c r="I116" s="16" t="s">
        <v>18</v>
      </c>
      <c r="J116" s="16" t="s">
        <v>117</v>
      </c>
      <c r="K116" s="16"/>
      <c r="L116" s="16"/>
      <c r="M116" s="16" t="s">
        <v>186</v>
      </c>
      <c r="N116" s="16"/>
      <c r="O116" s="16"/>
      <c r="P116" s="16"/>
      <c r="Q116" s="16" t="s">
        <v>187</v>
      </c>
    </row>
    <row r="1048160" spans="1:8" s="1" customFormat="1" x14ac:dyDescent="0.25">
      <c r="A1048160"/>
      <c r="C1048160" s="10"/>
      <c r="D1048160" s="11"/>
      <c r="E1048160" s="12"/>
      <c r="F1048160"/>
      <c r="G1048160"/>
      <c r="H1048160" s="13"/>
    </row>
  </sheetData>
  <mergeCells count="18">
    <mergeCell ref="M7:P7"/>
    <mergeCell ref="A8:Q8"/>
    <mergeCell ref="A9:A10"/>
    <mergeCell ref="B9:B10"/>
    <mergeCell ref="C9:E9"/>
    <mergeCell ref="K9:M9"/>
    <mergeCell ref="N9:P9"/>
    <mergeCell ref="Q9:Q10"/>
    <mergeCell ref="F9:J9"/>
    <mergeCell ref="K4:K5"/>
    <mergeCell ref="B1:Q1"/>
    <mergeCell ref="B2:Q2"/>
    <mergeCell ref="J4:J5"/>
    <mergeCell ref="L4:M4"/>
    <mergeCell ref="O4:P4"/>
    <mergeCell ref="D4:E4"/>
    <mergeCell ref="G4:G5"/>
    <mergeCell ref="F4:F5"/>
  </mergeCells>
  <printOptions horizontalCentered="1" verticalCentered="1"/>
  <pageMargins left="0.23622047244094491" right="0.23622047244094491" top="0.27559055118110237" bottom="0.31" header="0.31496062992125984" footer="0.16"/>
  <pageSetup scale="71" orientation="landscape" horizontalDpi="0" verticalDpi="0" r:id="rId1"/>
  <headerFooter>
    <oddFooter>&amp;L&amp;"-,Negrita"&amp;12RESPONSABLE MÓDULO DE VACUNACIÓN: &amp;"-,Normal"Napoleón Jiménez Trejo&amp;C&amp;"-,Negrita"&amp;12PERSONAL DE APOYO: &amp;"-,Normal"Hugo César Rojo Flores/Karla I. Chávez Nava&amp;R&amp;"-,Negrita"DOSIS DESP.:&amp;"-,Normal"0 
&amp;"-,Negrita"RECIBOS CANC.:&amp;"-,Normal"0</oddFooter>
  </headerFooter>
  <rowBreaks count="4" manualBreakCount="4">
    <brk id="30" max="16" man="1"/>
    <brk id="50" max="16" man="1"/>
    <brk id="90" max="16" man="1"/>
    <brk id="110" max="16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F4BBB-FC55-4E2C-BA44-63081093FAC9}">
  <dimension ref="A3:F29"/>
  <sheetViews>
    <sheetView workbookViewId="0"/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3" spans="1:6" ht="18.75" x14ac:dyDescent="0.3">
      <c r="A3" s="139" t="s">
        <v>25</v>
      </c>
      <c r="B3" s="139"/>
      <c r="C3" s="139"/>
      <c r="D3" s="139"/>
      <c r="E3" s="139"/>
      <c r="F3" s="139"/>
    </row>
    <row r="4" spans="1:6" ht="18.75" x14ac:dyDescent="0.3">
      <c r="A4" s="145" t="s">
        <v>36</v>
      </c>
      <c r="B4" s="145"/>
      <c r="C4" s="145"/>
      <c r="D4" s="145"/>
      <c r="E4" s="145"/>
      <c r="F4" s="145"/>
    </row>
    <row r="5" spans="1:6" ht="17.25" x14ac:dyDescent="0.3">
      <c r="A5" s="146" t="s">
        <v>2406</v>
      </c>
      <c r="B5" s="146"/>
      <c r="C5" s="146"/>
      <c r="D5" s="146"/>
      <c r="E5" s="146"/>
      <c r="F5" s="146"/>
    </row>
    <row r="7" spans="1:6" ht="34.5" customHeight="1" x14ac:dyDescent="0.25">
      <c r="A7" s="147" t="s">
        <v>2407</v>
      </c>
      <c r="B7" s="148"/>
      <c r="C7" s="148"/>
      <c r="D7" s="148"/>
      <c r="E7" s="148"/>
      <c r="F7" s="148"/>
    </row>
    <row r="9" spans="1:6" ht="15.75" x14ac:dyDescent="0.25">
      <c r="A9" s="149" t="s">
        <v>2408</v>
      </c>
      <c r="B9" s="149"/>
      <c r="C9" s="149"/>
      <c r="D9" s="149"/>
      <c r="E9" s="149"/>
      <c r="F9" s="149"/>
    </row>
    <row r="10" spans="1:6" ht="42.75" customHeight="1" x14ac:dyDescent="0.25">
      <c r="A10" s="144" t="s">
        <v>2411</v>
      </c>
      <c r="B10" s="144"/>
      <c r="C10" s="144"/>
      <c r="D10" s="144"/>
      <c r="E10" s="144"/>
      <c r="F10" s="144"/>
    </row>
    <row r="12" spans="1:6" ht="30" x14ac:dyDescent="0.25">
      <c r="A12" s="24" t="s">
        <v>26</v>
      </c>
      <c r="B12" s="24" t="s">
        <v>27</v>
      </c>
      <c r="C12" s="25" t="s">
        <v>28</v>
      </c>
      <c r="D12" s="23">
        <f>D17+D18+D14+D15</f>
        <v>379</v>
      </c>
      <c r="E12" s="25" t="s">
        <v>29</v>
      </c>
      <c r="F12" s="23">
        <f>F14+F15+F17+F18</f>
        <v>52</v>
      </c>
    </row>
    <row r="13" spans="1:6" x14ac:dyDescent="0.25">
      <c r="A13" s="140">
        <v>394</v>
      </c>
      <c r="B13" s="142">
        <f>SUM(D12+F12+F19)</f>
        <v>431</v>
      </c>
      <c r="C13" s="150" t="s">
        <v>2409</v>
      </c>
      <c r="D13" s="168"/>
      <c r="E13" s="168"/>
      <c r="F13" s="151"/>
    </row>
    <row r="14" spans="1:6" ht="15" customHeight="1" x14ac:dyDescent="0.25">
      <c r="A14" s="167"/>
      <c r="B14" s="166"/>
      <c r="C14" s="26" t="s">
        <v>30</v>
      </c>
      <c r="D14" s="19">
        <v>58</v>
      </c>
      <c r="E14" s="26" t="s">
        <v>30</v>
      </c>
      <c r="F14" s="19">
        <v>8</v>
      </c>
    </row>
    <row r="15" spans="1:6" ht="15" customHeight="1" x14ac:dyDescent="0.25">
      <c r="A15" s="167"/>
      <c r="B15" s="166"/>
      <c r="C15" s="26" t="s">
        <v>31</v>
      </c>
      <c r="D15" s="19">
        <v>88</v>
      </c>
      <c r="E15" s="26" t="s">
        <v>31</v>
      </c>
      <c r="F15" s="19">
        <v>8</v>
      </c>
    </row>
    <row r="16" spans="1:6" ht="15" customHeight="1" x14ac:dyDescent="0.25">
      <c r="A16" s="167"/>
      <c r="B16" s="166"/>
      <c r="C16" s="150" t="s">
        <v>2410</v>
      </c>
      <c r="D16" s="168"/>
      <c r="E16" s="168"/>
      <c r="F16" s="151"/>
    </row>
    <row r="17" spans="1:6" ht="15" customHeight="1" x14ac:dyDescent="0.25">
      <c r="A17" s="167"/>
      <c r="B17" s="166"/>
      <c r="C17" s="26" t="s">
        <v>30</v>
      </c>
      <c r="D17" s="19">
        <v>89</v>
      </c>
      <c r="E17" s="26" t="s">
        <v>30</v>
      </c>
      <c r="F17" s="19">
        <v>15</v>
      </c>
    </row>
    <row r="18" spans="1:6" ht="15" customHeight="1" x14ac:dyDescent="0.25">
      <c r="A18" s="141"/>
      <c r="B18" s="143"/>
      <c r="C18" s="26" t="s">
        <v>31</v>
      </c>
      <c r="D18" s="19">
        <v>144</v>
      </c>
      <c r="E18" s="26" t="s">
        <v>31</v>
      </c>
      <c r="F18" s="19">
        <v>21</v>
      </c>
    </row>
    <row r="19" spans="1:6" ht="15.75" customHeight="1" x14ac:dyDescent="0.25">
      <c r="A19" s="7"/>
      <c r="C19" s="42"/>
      <c r="D19" s="150" t="s">
        <v>45</v>
      </c>
      <c r="E19" s="151"/>
      <c r="F19" s="46">
        <v>0</v>
      </c>
    </row>
    <row r="20" spans="1:6" ht="15.75" customHeight="1" x14ac:dyDescent="0.25">
      <c r="A20" s="7"/>
      <c r="D20" s="29"/>
      <c r="E20" s="28"/>
      <c r="F20" s="29"/>
    </row>
    <row r="21" spans="1:6" ht="15" customHeight="1" x14ac:dyDescent="0.25">
      <c r="D21" s="138" t="s">
        <v>37</v>
      </c>
      <c r="E21" s="138"/>
      <c r="F21" s="29">
        <v>1</v>
      </c>
    </row>
    <row r="23" spans="1:6" x14ac:dyDescent="0.25">
      <c r="B23" s="27" t="s">
        <v>33</v>
      </c>
      <c r="C23" s="27" t="s">
        <v>34</v>
      </c>
      <c r="D23" s="27" t="s">
        <v>35</v>
      </c>
      <c r="E23" s="27" t="s">
        <v>47</v>
      </c>
      <c r="F23" s="27" t="s">
        <v>2405</v>
      </c>
    </row>
    <row r="24" spans="1:6" ht="30" x14ac:dyDescent="0.25">
      <c r="A24" s="76" t="s">
        <v>32</v>
      </c>
      <c r="B24" s="48">
        <v>598249</v>
      </c>
      <c r="C24" s="48">
        <v>598517</v>
      </c>
      <c r="D24" s="1">
        <v>0</v>
      </c>
      <c r="E24" s="1">
        <v>0</v>
      </c>
      <c r="F24" s="1">
        <v>0</v>
      </c>
    </row>
    <row r="25" spans="1:6" x14ac:dyDescent="0.25">
      <c r="A25" s="47"/>
      <c r="B25" s="49"/>
      <c r="C25" s="49"/>
      <c r="D25" s="3"/>
      <c r="E25" s="3"/>
    </row>
    <row r="26" spans="1:6" x14ac:dyDescent="0.25">
      <c r="A26" s="47"/>
      <c r="B26" s="48"/>
      <c r="C26" s="48"/>
      <c r="D26" s="3"/>
      <c r="E26" s="3"/>
    </row>
    <row r="27" spans="1:6" x14ac:dyDescent="0.25">
      <c r="A27" s="47"/>
      <c r="B27" s="48"/>
      <c r="C27" s="48"/>
      <c r="D27" s="3"/>
      <c r="E27" s="3"/>
    </row>
    <row r="28" spans="1:6" x14ac:dyDescent="0.25">
      <c r="A28" s="47"/>
      <c r="B28" s="48"/>
      <c r="C28" s="48"/>
      <c r="D28" s="3"/>
      <c r="E28" s="3"/>
    </row>
    <row r="29" spans="1:6" x14ac:dyDescent="0.25">
      <c r="A29" s="47"/>
      <c r="B29" s="48"/>
      <c r="C29" s="48"/>
      <c r="D29" s="3"/>
      <c r="E29" s="3"/>
    </row>
  </sheetData>
  <mergeCells count="12">
    <mergeCell ref="D21:E21"/>
    <mergeCell ref="A3:F3"/>
    <mergeCell ref="A4:F4"/>
    <mergeCell ref="A5:F5"/>
    <mergeCell ref="A7:F7"/>
    <mergeCell ref="A9:F9"/>
    <mergeCell ref="A10:F10"/>
    <mergeCell ref="B13:B18"/>
    <mergeCell ref="A13:A18"/>
    <mergeCell ref="C13:F13"/>
    <mergeCell ref="C16:F16"/>
    <mergeCell ref="D19:E1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115" orientation="landscape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1C319-0AA2-4FC1-82C9-363FEFC0F880}">
  <dimension ref="A1:Q1048222"/>
  <sheetViews>
    <sheetView topLeftCell="C1" zoomScale="85" zoomScaleNormal="85" workbookViewId="0">
      <selection activeCell="G15" sqref="G15"/>
    </sheetView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22.28515625" customWidth="1"/>
    <col min="4" max="4" width="26.7109375" customWidth="1"/>
    <col min="5" max="5" width="13.28515625" style="3" customWidth="1"/>
    <col min="6" max="6" width="14.85546875" customWidth="1"/>
    <col min="7" max="7" width="14.5703125" customWidth="1"/>
    <col min="8" max="8" width="9.5703125" style="1" bestFit="1" customWidth="1"/>
    <col min="9" max="9" width="5.7109375" style="1" customWidth="1"/>
    <col min="10" max="10" width="15.42578125" style="2" customWidth="1"/>
    <col min="11" max="11" width="7.7109375" style="1" customWidth="1"/>
    <col min="12" max="12" width="7.5703125" style="1" customWidth="1"/>
    <col min="13" max="13" width="6.5703125" style="1" customWidth="1"/>
    <col min="14" max="14" width="7.7109375" style="1" bestFit="1" customWidth="1"/>
    <col min="15" max="15" width="6.5703125" style="1" bestFit="1" customWidth="1"/>
    <col min="16" max="16" width="6.140625" style="1" customWidth="1"/>
    <col min="17" max="17" width="10.140625" style="1" customWidth="1"/>
  </cols>
  <sheetData>
    <row r="1" spans="1:17" ht="21" x14ac:dyDescent="0.35">
      <c r="B1" s="153" t="s">
        <v>0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</row>
    <row r="2" spans="1:17" ht="18.75" x14ac:dyDescent="0.3">
      <c r="B2" s="139" t="s">
        <v>11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4" spans="1:17" ht="15.75" customHeight="1" x14ac:dyDescent="0.25">
      <c r="A4" s="6" t="s">
        <v>38</v>
      </c>
      <c r="B4" s="7"/>
      <c r="C4" s="8" t="s">
        <v>16</v>
      </c>
      <c r="D4" s="154">
        <v>45194</v>
      </c>
      <c r="E4" s="154"/>
      <c r="F4" s="156" t="s">
        <v>20</v>
      </c>
      <c r="G4" s="155">
        <v>394</v>
      </c>
      <c r="H4" s="31"/>
      <c r="I4" s="31"/>
      <c r="J4" s="148" t="s">
        <v>21</v>
      </c>
      <c r="K4" s="152">
        <f>N4+Q4+Q7</f>
        <v>162</v>
      </c>
      <c r="L4" s="149" t="s">
        <v>22</v>
      </c>
      <c r="M4" s="149"/>
      <c r="N4" s="36">
        <f>SUM(M5:M6)</f>
        <v>146</v>
      </c>
      <c r="O4" s="149" t="s">
        <v>23</v>
      </c>
      <c r="P4" s="149"/>
      <c r="Q4" s="36">
        <f>SUBTOTAL(9,P5:P6)</f>
        <v>16</v>
      </c>
    </row>
    <row r="5" spans="1:17" ht="15.75" x14ac:dyDescent="0.25">
      <c r="C5" s="20" t="s">
        <v>17</v>
      </c>
      <c r="D5" s="169" t="s">
        <v>63</v>
      </c>
      <c r="F5" s="156"/>
      <c r="G5" s="155"/>
      <c r="H5" s="31"/>
      <c r="I5" s="31"/>
      <c r="J5" s="148"/>
      <c r="K5" s="152"/>
      <c r="L5" s="9" t="s">
        <v>19</v>
      </c>
      <c r="M5" s="1">
        <v>58</v>
      </c>
      <c r="O5" s="9" t="s">
        <v>19</v>
      </c>
      <c r="P5" s="1">
        <v>8</v>
      </c>
    </row>
    <row r="6" spans="1:17" x14ac:dyDescent="0.25">
      <c r="D6" s="169"/>
      <c r="G6" t="s">
        <v>2400</v>
      </c>
      <c r="L6" s="9" t="s">
        <v>18</v>
      </c>
      <c r="M6" s="1">
        <v>88</v>
      </c>
      <c r="N6" s="4"/>
      <c r="O6" s="9" t="s">
        <v>18</v>
      </c>
      <c r="P6" s="1">
        <v>8</v>
      </c>
    </row>
    <row r="7" spans="1:17" ht="15" customHeight="1" x14ac:dyDescent="0.25">
      <c r="C7" s="41"/>
      <c r="D7" s="41"/>
      <c r="E7" s="41"/>
      <c r="F7" s="41"/>
      <c r="G7" s="41"/>
      <c r="J7" s="42" t="s">
        <v>46</v>
      </c>
      <c r="K7" s="36">
        <v>1</v>
      </c>
      <c r="M7" s="157" t="s">
        <v>45</v>
      </c>
      <c r="N7" s="157"/>
      <c r="O7" s="157"/>
      <c r="P7" s="157"/>
      <c r="Q7" s="36">
        <v>0</v>
      </c>
    </row>
    <row r="8" spans="1:17" s="5" customFormat="1" ht="18.75" x14ac:dyDescent="0.3">
      <c r="A8" s="158" t="s">
        <v>44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</row>
    <row r="9" spans="1:17" ht="15" customHeight="1" x14ac:dyDescent="0.25">
      <c r="A9" s="159" t="s">
        <v>15</v>
      </c>
      <c r="B9" s="159" t="s">
        <v>5</v>
      </c>
      <c r="C9" s="160" t="s">
        <v>14</v>
      </c>
      <c r="D9" s="160"/>
      <c r="E9" s="160"/>
      <c r="F9" s="163" t="s">
        <v>13</v>
      </c>
      <c r="G9" s="164"/>
      <c r="H9" s="164"/>
      <c r="I9" s="164"/>
      <c r="J9" s="165"/>
      <c r="K9" s="161" t="s">
        <v>8</v>
      </c>
      <c r="L9" s="161"/>
      <c r="M9" s="161"/>
      <c r="N9" s="162" t="s">
        <v>7</v>
      </c>
      <c r="O9" s="162"/>
      <c r="P9" s="162"/>
      <c r="Q9" s="159" t="s">
        <v>4</v>
      </c>
    </row>
    <row r="10" spans="1:17" s="4" customFormat="1" ht="27" x14ac:dyDescent="0.25">
      <c r="A10" s="159"/>
      <c r="B10" s="159"/>
      <c r="C10" s="30" t="s">
        <v>12</v>
      </c>
      <c r="D10" s="30" t="s">
        <v>10</v>
      </c>
      <c r="E10" s="30" t="s">
        <v>1</v>
      </c>
      <c r="F10" s="34" t="s">
        <v>12</v>
      </c>
      <c r="G10" s="34" t="s">
        <v>6</v>
      </c>
      <c r="H10" s="35" t="s">
        <v>9</v>
      </c>
      <c r="I10" s="34" t="s">
        <v>3</v>
      </c>
      <c r="J10" s="34" t="s">
        <v>2</v>
      </c>
      <c r="K10" s="33" t="s">
        <v>43</v>
      </c>
      <c r="L10" s="33" t="s">
        <v>41</v>
      </c>
      <c r="M10" s="33" t="s">
        <v>40</v>
      </c>
      <c r="N10" s="32" t="s">
        <v>42</v>
      </c>
      <c r="O10" s="32" t="s">
        <v>41</v>
      </c>
      <c r="P10" s="32" t="s">
        <v>40</v>
      </c>
      <c r="Q10" s="159"/>
    </row>
    <row r="11" spans="1:17" ht="25.5" x14ac:dyDescent="0.25">
      <c r="A11" s="18">
        <v>1</v>
      </c>
      <c r="B11" s="14">
        <v>559550</v>
      </c>
      <c r="C11" s="15" t="s">
        <v>1321</v>
      </c>
      <c r="D11" s="15" t="s">
        <v>1322</v>
      </c>
      <c r="E11" s="70" t="s">
        <v>1323</v>
      </c>
      <c r="F11" s="15" t="s">
        <v>1324</v>
      </c>
      <c r="G11" s="15" t="s">
        <v>111</v>
      </c>
      <c r="H11" s="16" t="s">
        <v>8</v>
      </c>
      <c r="I11" s="16" t="s">
        <v>18</v>
      </c>
      <c r="J11" s="15" t="s">
        <v>127</v>
      </c>
      <c r="K11" s="16" t="s">
        <v>337</v>
      </c>
      <c r="L11" s="16"/>
      <c r="M11" s="16"/>
      <c r="N11" s="16"/>
      <c r="O11" s="16"/>
      <c r="P11" s="16"/>
      <c r="Q11" s="16" t="s">
        <v>147</v>
      </c>
    </row>
    <row r="12" spans="1:17" ht="25.5" x14ac:dyDescent="0.25">
      <c r="A12" s="18">
        <v>2</v>
      </c>
      <c r="B12" s="14">
        <v>559551</v>
      </c>
      <c r="C12" s="15" t="s">
        <v>1321</v>
      </c>
      <c r="D12" s="15" t="s">
        <v>1322</v>
      </c>
      <c r="E12" s="70" t="s">
        <v>1323</v>
      </c>
      <c r="F12" s="15" t="s">
        <v>1325</v>
      </c>
      <c r="G12" s="15" t="s">
        <v>486</v>
      </c>
      <c r="H12" s="16" t="s">
        <v>8</v>
      </c>
      <c r="I12" s="16" t="s">
        <v>18</v>
      </c>
      <c r="J12" s="15" t="s">
        <v>112</v>
      </c>
      <c r="K12" s="16"/>
      <c r="L12" s="16"/>
      <c r="M12" s="16" t="s">
        <v>132</v>
      </c>
      <c r="N12" s="16"/>
      <c r="O12" s="16"/>
      <c r="P12" s="16"/>
      <c r="Q12" s="16" t="s">
        <v>149</v>
      </c>
    </row>
    <row r="13" spans="1:17" ht="30" x14ac:dyDescent="0.25">
      <c r="A13" s="18">
        <v>3</v>
      </c>
      <c r="B13" s="14">
        <v>559552</v>
      </c>
      <c r="C13" s="15" t="s">
        <v>1326</v>
      </c>
      <c r="D13" s="15" t="s">
        <v>1327</v>
      </c>
      <c r="E13" s="70" t="s">
        <v>1323</v>
      </c>
      <c r="F13" s="15" t="s">
        <v>1324</v>
      </c>
      <c r="G13" s="15" t="s">
        <v>111</v>
      </c>
      <c r="H13" s="16" t="s">
        <v>8</v>
      </c>
      <c r="I13" s="16" t="s">
        <v>18</v>
      </c>
      <c r="J13" s="16" t="s">
        <v>140</v>
      </c>
      <c r="K13" s="16"/>
      <c r="L13" s="16"/>
      <c r="M13" s="16" t="s">
        <v>99</v>
      </c>
      <c r="N13" s="16"/>
      <c r="O13" s="16"/>
      <c r="P13" s="16"/>
      <c r="Q13" s="16" t="s">
        <v>149</v>
      </c>
    </row>
    <row r="14" spans="1:17" ht="30" x14ac:dyDescent="0.25">
      <c r="A14" s="18">
        <v>4</v>
      </c>
      <c r="B14" s="14">
        <v>559553</v>
      </c>
      <c r="C14" s="15" t="s">
        <v>1328</v>
      </c>
      <c r="D14" s="15" t="s">
        <v>1329</v>
      </c>
      <c r="E14" s="70" t="s">
        <v>1323</v>
      </c>
      <c r="F14" s="15" t="s">
        <v>1330</v>
      </c>
      <c r="G14" s="15" t="s">
        <v>111</v>
      </c>
      <c r="H14" s="16" t="s">
        <v>8</v>
      </c>
      <c r="I14" s="16" t="s">
        <v>19</v>
      </c>
      <c r="J14" s="15" t="s">
        <v>117</v>
      </c>
      <c r="K14" s="16"/>
      <c r="L14" s="16"/>
      <c r="M14" s="16" t="s">
        <v>119</v>
      </c>
      <c r="N14" s="16"/>
      <c r="O14" s="16"/>
      <c r="P14" s="16"/>
      <c r="Q14" s="16" t="s">
        <v>185</v>
      </c>
    </row>
    <row r="15" spans="1:17" ht="30" x14ac:dyDescent="0.25">
      <c r="A15" s="18">
        <v>5</v>
      </c>
      <c r="B15" s="14">
        <v>559554</v>
      </c>
      <c r="C15" s="15" t="s">
        <v>1328</v>
      </c>
      <c r="D15" s="15" t="s">
        <v>1329</v>
      </c>
      <c r="E15" s="70" t="s">
        <v>1323</v>
      </c>
      <c r="F15" s="15" t="s">
        <v>1331</v>
      </c>
      <c r="G15" s="15" t="s">
        <v>111</v>
      </c>
      <c r="H15" s="16" t="s">
        <v>8</v>
      </c>
      <c r="I15" s="16" t="s">
        <v>19</v>
      </c>
      <c r="J15" s="15" t="s">
        <v>127</v>
      </c>
      <c r="K15" s="16"/>
      <c r="L15" s="16"/>
      <c r="M15" s="16" t="s">
        <v>132</v>
      </c>
      <c r="N15" s="16"/>
      <c r="O15" s="16"/>
      <c r="P15" s="16"/>
      <c r="Q15" s="16" t="s">
        <v>146</v>
      </c>
    </row>
    <row r="16" spans="1:17" ht="30" x14ac:dyDescent="0.25">
      <c r="A16" s="18">
        <v>6</v>
      </c>
      <c r="B16" s="14">
        <v>559555</v>
      </c>
      <c r="C16" s="15" t="s">
        <v>1328</v>
      </c>
      <c r="D16" s="15" t="s">
        <v>1329</v>
      </c>
      <c r="E16" s="70" t="s">
        <v>1323</v>
      </c>
      <c r="F16" s="15" t="s">
        <v>1332</v>
      </c>
      <c r="G16" s="15" t="s">
        <v>1333</v>
      </c>
      <c r="H16" s="16" t="s">
        <v>8</v>
      </c>
      <c r="I16" s="16" t="s">
        <v>19</v>
      </c>
      <c r="J16" s="15" t="s">
        <v>114</v>
      </c>
      <c r="K16" s="16"/>
      <c r="L16" s="16"/>
      <c r="M16" s="16" t="s">
        <v>132</v>
      </c>
      <c r="N16" s="16"/>
      <c r="O16" s="16"/>
      <c r="P16" s="16"/>
      <c r="Q16" s="16" t="s">
        <v>146</v>
      </c>
    </row>
    <row r="17" spans="1:17" ht="30" x14ac:dyDescent="0.25">
      <c r="A17" s="18">
        <v>7</v>
      </c>
      <c r="B17" s="14">
        <v>559556</v>
      </c>
      <c r="C17" s="15" t="s">
        <v>1334</v>
      </c>
      <c r="D17" s="15" t="s">
        <v>1335</v>
      </c>
      <c r="E17" s="70" t="s">
        <v>1323</v>
      </c>
      <c r="F17" s="15" t="s">
        <v>861</v>
      </c>
      <c r="G17" s="74" t="s">
        <v>1336</v>
      </c>
      <c r="H17" s="16" t="s">
        <v>8</v>
      </c>
      <c r="I17" s="16" t="s">
        <v>18</v>
      </c>
      <c r="J17" s="15" t="s">
        <v>104</v>
      </c>
      <c r="K17" s="16" t="s">
        <v>337</v>
      </c>
      <c r="L17" s="16"/>
      <c r="M17" s="16"/>
      <c r="N17" s="16"/>
      <c r="O17" s="16"/>
      <c r="P17" s="16"/>
      <c r="Q17" s="16" t="s">
        <v>147</v>
      </c>
    </row>
    <row r="18" spans="1:17" ht="30" x14ac:dyDescent="0.25">
      <c r="A18" s="18">
        <v>8</v>
      </c>
      <c r="B18" s="14">
        <v>559557</v>
      </c>
      <c r="C18" s="15" t="s">
        <v>1334</v>
      </c>
      <c r="D18" s="15" t="s">
        <v>1335</v>
      </c>
      <c r="E18" s="70" t="s">
        <v>1323</v>
      </c>
      <c r="F18" s="15" t="s">
        <v>1337</v>
      </c>
      <c r="G18" s="15" t="s">
        <v>111</v>
      </c>
      <c r="H18" s="16" t="s">
        <v>7</v>
      </c>
      <c r="I18" s="16" t="s">
        <v>19</v>
      </c>
      <c r="J18" s="15" t="s">
        <v>112</v>
      </c>
      <c r="K18" s="16"/>
      <c r="L18" s="16"/>
      <c r="M18" s="16"/>
      <c r="N18" s="16"/>
      <c r="O18" s="16" t="s">
        <v>108</v>
      </c>
      <c r="P18" s="16"/>
      <c r="Q18" s="16" t="s">
        <v>147</v>
      </c>
    </row>
    <row r="19" spans="1:17" ht="30" x14ac:dyDescent="0.25">
      <c r="A19" s="18">
        <v>9</v>
      </c>
      <c r="B19" s="14">
        <v>559558</v>
      </c>
      <c r="C19" s="15" t="s">
        <v>1338</v>
      </c>
      <c r="D19" s="15" t="s">
        <v>1339</v>
      </c>
      <c r="E19" s="70" t="s">
        <v>1323</v>
      </c>
      <c r="F19" s="15" t="s">
        <v>1340</v>
      </c>
      <c r="G19" s="15" t="s">
        <v>1167</v>
      </c>
      <c r="H19" s="16" t="s">
        <v>8</v>
      </c>
      <c r="I19" s="16" t="s">
        <v>18</v>
      </c>
      <c r="J19" s="15" t="s">
        <v>104</v>
      </c>
      <c r="K19" s="16"/>
      <c r="L19" s="16" t="s">
        <v>337</v>
      </c>
      <c r="M19" s="16"/>
      <c r="N19" s="16"/>
      <c r="O19" s="16"/>
      <c r="P19" s="16"/>
      <c r="Q19" s="16" t="s">
        <v>160</v>
      </c>
    </row>
    <row r="20" spans="1:17" ht="30" x14ac:dyDescent="0.25">
      <c r="A20" s="18">
        <v>10</v>
      </c>
      <c r="B20" s="71">
        <v>559582</v>
      </c>
      <c r="C20" s="15" t="s">
        <v>1341</v>
      </c>
      <c r="D20" s="15" t="s">
        <v>1342</v>
      </c>
      <c r="E20" s="70" t="s">
        <v>1323</v>
      </c>
      <c r="F20" s="15" t="s">
        <v>472</v>
      </c>
      <c r="G20" s="15" t="s">
        <v>111</v>
      </c>
      <c r="H20" s="16" t="s">
        <v>8</v>
      </c>
      <c r="I20" s="16" t="s">
        <v>19</v>
      </c>
      <c r="J20" s="15" t="s">
        <v>117</v>
      </c>
      <c r="K20" s="16" t="s">
        <v>172</v>
      </c>
      <c r="L20" s="16"/>
      <c r="M20" s="16"/>
      <c r="N20" s="16"/>
      <c r="O20" s="16"/>
      <c r="P20" s="16"/>
      <c r="Q20" s="16" t="s">
        <v>147</v>
      </c>
    </row>
    <row r="21" spans="1:17" ht="30" x14ac:dyDescent="0.25">
      <c r="A21" s="18">
        <v>11</v>
      </c>
      <c r="B21" s="71">
        <v>559583</v>
      </c>
      <c r="C21" s="15" t="s">
        <v>1341</v>
      </c>
      <c r="D21" s="15" t="s">
        <v>1342</v>
      </c>
      <c r="E21" s="70" t="s">
        <v>1323</v>
      </c>
      <c r="F21" s="15" t="s">
        <v>140</v>
      </c>
      <c r="G21" s="15" t="s">
        <v>111</v>
      </c>
      <c r="H21" s="16" t="s">
        <v>8</v>
      </c>
      <c r="I21" s="16" t="s">
        <v>18</v>
      </c>
      <c r="J21" s="15" t="s">
        <v>140</v>
      </c>
      <c r="K21" s="16"/>
      <c r="L21" s="16"/>
      <c r="M21" s="16" t="s">
        <v>118</v>
      </c>
      <c r="N21" s="16"/>
      <c r="O21" s="16"/>
      <c r="P21" s="16"/>
      <c r="Q21" s="16" t="s">
        <v>181</v>
      </c>
    </row>
    <row r="22" spans="1:17" ht="30" x14ac:dyDescent="0.25">
      <c r="A22" s="18">
        <v>12</v>
      </c>
      <c r="B22" s="71">
        <v>559584</v>
      </c>
      <c r="C22" s="68" t="s">
        <v>1343</v>
      </c>
      <c r="D22" s="15" t="s">
        <v>1344</v>
      </c>
      <c r="E22" s="70" t="s">
        <v>1323</v>
      </c>
      <c r="F22" s="15" t="s">
        <v>1345</v>
      </c>
      <c r="G22" s="15" t="s">
        <v>111</v>
      </c>
      <c r="H22" s="16" t="s">
        <v>8</v>
      </c>
      <c r="I22" s="16" t="s">
        <v>18</v>
      </c>
      <c r="J22" s="15" t="s">
        <v>171</v>
      </c>
      <c r="K22" s="16"/>
      <c r="L22" s="16"/>
      <c r="M22" s="16" t="s">
        <v>97</v>
      </c>
      <c r="N22" s="16"/>
      <c r="O22" s="16"/>
      <c r="P22" s="16"/>
      <c r="Q22" s="16" t="s">
        <v>169</v>
      </c>
    </row>
    <row r="23" spans="1:17" ht="30" x14ac:dyDescent="0.25">
      <c r="A23" s="18">
        <v>13</v>
      </c>
      <c r="B23" s="71">
        <v>559585</v>
      </c>
      <c r="C23" s="68" t="s">
        <v>1343</v>
      </c>
      <c r="D23" s="15" t="s">
        <v>1344</v>
      </c>
      <c r="E23" s="70" t="s">
        <v>1323</v>
      </c>
      <c r="F23" s="15" t="s">
        <v>1346</v>
      </c>
      <c r="G23" s="15" t="s">
        <v>111</v>
      </c>
      <c r="H23" s="16" t="s">
        <v>8</v>
      </c>
      <c r="I23" s="16" t="s">
        <v>18</v>
      </c>
      <c r="J23" s="70" t="s">
        <v>1347</v>
      </c>
      <c r="K23" s="16"/>
      <c r="L23" s="16"/>
      <c r="M23" s="16" t="s">
        <v>99</v>
      </c>
      <c r="N23" s="16"/>
      <c r="O23" s="16"/>
      <c r="P23" s="16"/>
      <c r="Q23" s="16" t="s">
        <v>160</v>
      </c>
    </row>
    <row r="24" spans="1:17" ht="30" x14ac:dyDescent="0.25">
      <c r="A24" s="18">
        <v>14</v>
      </c>
      <c r="B24" s="71">
        <v>559586</v>
      </c>
      <c r="C24" s="68" t="s">
        <v>1343</v>
      </c>
      <c r="D24" s="15" t="s">
        <v>1344</v>
      </c>
      <c r="E24" s="70" t="s">
        <v>1323</v>
      </c>
      <c r="F24" s="15" t="s">
        <v>215</v>
      </c>
      <c r="G24" s="15" t="s">
        <v>1348</v>
      </c>
      <c r="H24" s="16" t="s">
        <v>8</v>
      </c>
      <c r="I24" s="16" t="s">
        <v>18</v>
      </c>
      <c r="J24" s="15" t="s">
        <v>112</v>
      </c>
      <c r="K24" s="16"/>
      <c r="L24" s="16"/>
      <c r="M24" s="16" t="s">
        <v>118</v>
      </c>
      <c r="N24" s="16"/>
      <c r="O24" s="16"/>
      <c r="P24" s="16"/>
      <c r="Q24" s="16" t="s">
        <v>181</v>
      </c>
    </row>
    <row r="25" spans="1:17" ht="30" x14ac:dyDescent="0.25">
      <c r="A25" s="18">
        <v>15</v>
      </c>
      <c r="B25" s="71">
        <v>559587</v>
      </c>
      <c r="C25" s="68" t="s">
        <v>1343</v>
      </c>
      <c r="D25" s="15" t="s">
        <v>1344</v>
      </c>
      <c r="E25" s="70" t="s">
        <v>1323</v>
      </c>
      <c r="F25" s="15" t="s">
        <v>1349</v>
      </c>
      <c r="G25" s="15" t="s">
        <v>111</v>
      </c>
      <c r="H25" s="16" t="s">
        <v>8</v>
      </c>
      <c r="I25" s="16" t="s">
        <v>18</v>
      </c>
      <c r="J25" s="15" t="s">
        <v>112</v>
      </c>
      <c r="K25" s="16"/>
      <c r="L25" s="16"/>
      <c r="M25" s="16" t="s">
        <v>132</v>
      </c>
      <c r="N25" s="16"/>
      <c r="O25" s="16"/>
      <c r="P25" s="16"/>
      <c r="Q25" s="16" t="s">
        <v>146</v>
      </c>
    </row>
    <row r="26" spans="1:17" ht="30" x14ac:dyDescent="0.25">
      <c r="A26" s="18">
        <v>16</v>
      </c>
      <c r="B26" s="71">
        <v>559588</v>
      </c>
      <c r="C26" s="68" t="s">
        <v>1343</v>
      </c>
      <c r="D26" s="15" t="s">
        <v>1344</v>
      </c>
      <c r="E26" s="70" t="s">
        <v>1323</v>
      </c>
      <c r="F26" s="15" t="s">
        <v>363</v>
      </c>
      <c r="G26" s="15" t="s">
        <v>111</v>
      </c>
      <c r="H26" s="16" t="s">
        <v>8</v>
      </c>
      <c r="I26" s="16" t="s">
        <v>19</v>
      </c>
      <c r="J26" s="15" t="s">
        <v>145</v>
      </c>
      <c r="K26" s="16"/>
      <c r="L26" s="16"/>
      <c r="M26" s="16" t="s">
        <v>97</v>
      </c>
      <c r="N26" s="16"/>
      <c r="O26" s="16"/>
      <c r="P26" s="16"/>
      <c r="Q26" s="16" t="s">
        <v>169</v>
      </c>
    </row>
    <row r="27" spans="1:17" ht="30" x14ac:dyDescent="0.25">
      <c r="A27" s="18">
        <v>17</v>
      </c>
      <c r="B27" s="71">
        <v>559589</v>
      </c>
      <c r="C27" s="15" t="s">
        <v>1350</v>
      </c>
      <c r="D27" s="15" t="s">
        <v>1351</v>
      </c>
      <c r="E27" s="70" t="s">
        <v>1323</v>
      </c>
      <c r="F27" s="15" t="s">
        <v>325</v>
      </c>
      <c r="G27" s="15" t="s">
        <v>111</v>
      </c>
      <c r="H27" s="16" t="s">
        <v>8</v>
      </c>
      <c r="I27" s="16" t="s">
        <v>19</v>
      </c>
      <c r="J27" s="15" t="s">
        <v>575</v>
      </c>
      <c r="K27" s="16"/>
      <c r="L27" s="16"/>
      <c r="M27" s="16" t="s">
        <v>485</v>
      </c>
      <c r="N27" s="16"/>
      <c r="O27" s="16"/>
      <c r="P27" s="16"/>
      <c r="Q27" s="16" t="s">
        <v>181</v>
      </c>
    </row>
    <row r="28" spans="1:17" ht="30" x14ac:dyDescent="0.25">
      <c r="A28" s="18">
        <v>18</v>
      </c>
      <c r="B28" s="71">
        <v>559590</v>
      </c>
      <c r="C28" s="15" t="s">
        <v>1350</v>
      </c>
      <c r="D28" s="15" t="s">
        <v>1351</v>
      </c>
      <c r="E28" s="70" t="s">
        <v>1323</v>
      </c>
      <c r="F28" s="15" t="s">
        <v>1352</v>
      </c>
      <c r="G28" s="15" t="s">
        <v>111</v>
      </c>
      <c r="H28" s="16" t="s">
        <v>8</v>
      </c>
      <c r="I28" s="16" t="s">
        <v>19</v>
      </c>
      <c r="J28" s="15" t="s">
        <v>1353</v>
      </c>
      <c r="K28" s="16"/>
      <c r="L28" s="16"/>
      <c r="M28" s="16" t="s">
        <v>97</v>
      </c>
      <c r="N28" s="16"/>
      <c r="O28" s="16"/>
      <c r="P28" s="16"/>
      <c r="Q28" s="16" t="s">
        <v>155</v>
      </c>
    </row>
    <row r="29" spans="1:17" ht="30" x14ac:dyDescent="0.25">
      <c r="A29" s="18">
        <v>19</v>
      </c>
      <c r="B29" s="71">
        <v>559591</v>
      </c>
      <c r="C29" s="15" t="s">
        <v>1350</v>
      </c>
      <c r="D29" s="15" t="s">
        <v>1351</v>
      </c>
      <c r="E29" s="70" t="s">
        <v>1323</v>
      </c>
      <c r="F29" s="15" t="s">
        <v>1354</v>
      </c>
      <c r="G29" s="15" t="s">
        <v>111</v>
      </c>
      <c r="H29" s="16" t="s">
        <v>8</v>
      </c>
      <c r="I29" s="16" t="s">
        <v>18</v>
      </c>
      <c r="J29" s="15" t="s">
        <v>326</v>
      </c>
      <c r="K29" s="16"/>
      <c r="L29" s="16" t="s">
        <v>108</v>
      </c>
      <c r="M29" s="16"/>
      <c r="N29" s="16"/>
      <c r="O29" s="16"/>
      <c r="P29" s="16"/>
      <c r="Q29" s="16" t="s">
        <v>147</v>
      </c>
    </row>
    <row r="30" spans="1:17" ht="30" x14ac:dyDescent="0.25">
      <c r="A30" s="18">
        <v>20</v>
      </c>
      <c r="B30" s="71">
        <v>559592</v>
      </c>
      <c r="C30" s="15" t="s">
        <v>1350</v>
      </c>
      <c r="D30" s="15" t="s">
        <v>1351</v>
      </c>
      <c r="E30" s="70" t="s">
        <v>1323</v>
      </c>
      <c r="F30" s="15" t="s">
        <v>1355</v>
      </c>
      <c r="G30" s="15" t="s">
        <v>111</v>
      </c>
      <c r="H30" s="16" t="s">
        <v>7</v>
      </c>
      <c r="I30" s="16" t="s">
        <v>19</v>
      </c>
      <c r="J30" s="15" t="s">
        <v>272</v>
      </c>
      <c r="K30" s="16"/>
      <c r="L30" s="16"/>
      <c r="M30" s="16"/>
      <c r="N30" s="16"/>
      <c r="O30" s="16"/>
      <c r="P30" s="16" t="s">
        <v>154</v>
      </c>
      <c r="Q30" s="16" t="s">
        <v>146</v>
      </c>
    </row>
    <row r="31" spans="1:17" ht="30" x14ac:dyDescent="0.25">
      <c r="A31" s="18">
        <v>21</v>
      </c>
      <c r="B31" s="71">
        <v>559593</v>
      </c>
      <c r="C31" s="15" t="s">
        <v>1356</v>
      </c>
      <c r="D31" s="15" t="s">
        <v>1357</v>
      </c>
      <c r="E31" s="70" t="s">
        <v>1323</v>
      </c>
      <c r="F31" s="15" t="s">
        <v>419</v>
      </c>
      <c r="G31" s="15" t="s">
        <v>655</v>
      </c>
      <c r="H31" s="16" t="s">
        <v>8</v>
      </c>
      <c r="I31" s="16" t="s">
        <v>19</v>
      </c>
      <c r="J31" s="15" t="s">
        <v>140</v>
      </c>
      <c r="K31" s="16"/>
      <c r="L31" s="16"/>
      <c r="M31" s="16" t="s">
        <v>132</v>
      </c>
      <c r="N31" s="16"/>
      <c r="O31" s="16"/>
      <c r="P31" s="16"/>
      <c r="Q31" s="16" t="s">
        <v>149</v>
      </c>
    </row>
    <row r="32" spans="1:17" ht="30" x14ac:dyDescent="0.25">
      <c r="A32" s="18">
        <v>22</v>
      </c>
      <c r="B32" s="71">
        <v>559594</v>
      </c>
      <c r="C32" s="15" t="s">
        <v>1356</v>
      </c>
      <c r="D32" s="15" t="s">
        <v>1357</v>
      </c>
      <c r="E32" s="70" t="s">
        <v>1323</v>
      </c>
      <c r="F32" s="15" t="s">
        <v>1358</v>
      </c>
      <c r="G32" s="15" t="s">
        <v>655</v>
      </c>
      <c r="H32" s="16" t="s">
        <v>8</v>
      </c>
      <c r="I32" s="16" t="s">
        <v>18</v>
      </c>
      <c r="J32" s="15" t="s">
        <v>140</v>
      </c>
      <c r="K32" s="16"/>
      <c r="L32" s="16"/>
      <c r="M32" s="16" t="s">
        <v>105</v>
      </c>
      <c r="N32" s="16"/>
      <c r="O32" s="16"/>
      <c r="P32" s="16"/>
      <c r="Q32" s="16" t="s">
        <v>147</v>
      </c>
    </row>
    <row r="33" spans="1:17" ht="30" x14ac:dyDescent="0.25">
      <c r="A33" s="18">
        <v>23</v>
      </c>
      <c r="B33" s="71">
        <v>559595</v>
      </c>
      <c r="C33" s="15" t="s">
        <v>1356</v>
      </c>
      <c r="D33" s="15" t="s">
        <v>1357</v>
      </c>
      <c r="E33" s="70" t="s">
        <v>1323</v>
      </c>
      <c r="F33" s="15" t="s">
        <v>1345</v>
      </c>
      <c r="G33" s="15" t="s">
        <v>655</v>
      </c>
      <c r="H33" s="16" t="s">
        <v>8</v>
      </c>
      <c r="I33" s="16" t="s">
        <v>18</v>
      </c>
      <c r="J33" s="15" t="s">
        <v>140</v>
      </c>
      <c r="K33" s="16"/>
      <c r="L33" s="16" t="s">
        <v>108</v>
      </c>
      <c r="M33" s="16"/>
      <c r="N33" s="16"/>
      <c r="O33" s="16"/>
      <c r="P33" s="16"/>
      <c r="Q33" s="16" t="s">
        <v>147</v>
      </c>
    </row>
    <row r="34" spans="1:17" ht="30" x14ac:dyDescent="0.25">
      <c r="A34" s="18">
        <v>24</v>
      </c>
      <c r="B34" s="71">
        <v>559596</v>
      </c>
      <c r="C34" s="15" t="s">
        <v>1359</v>
      </c>
      <c r="D34" s="15" t="s">
        <v>1360</v>
      </c>
      <c r="E34" s="70" t="s">
        <v>1323</v>
      </c>
      <c r="F34" s="15" t="s">
        <v>1361</v>
      </c>
      <c r="G34" s="15" t="s">
        <v>111</v>
      </c>
      <c r="H34" s="16" t="s">
        <v>8</v>
      </c>
      <c r="I34" s="16" t="s">
        <v>19</v>
      </c>
      <c r="J34" s="15" t="s">
        <v>257</v>
      </c>
      <c r="K34" s="16" t="s">
        <v>264</v>
      </c>
      <c r="L34" s="16"/>
      <c r="M34" s="16"/>
      <c r="N34" s="16"/>
      <c r="O34" s="16"/>
      <c r="P34" s="16"/>
      <c r="Q34" s="16" t="s">
        <v>147</v>
      </c>
    </row>
    <row r="35" spans="1:17" ht="30" x14ac:dyDescent="0.25">
      <c r="A35" s="18">
        <v>25</v>
      </c>
      <c r="B35" s="71">
        <v>559597</v>
      </c>
      <c r="C35" s="15" t="s">
        <v>1359</v>
      </c>
      <c r="D35" s="15" t="s">
        <v>1360</v>
      </c>
      <c r="E35" s="70" t="s">
        <v>1323</v>
      </c>
      <c r="F35" s="15" t="s">
        <v>1362</v>
      </c>
      <c r="G35" s="15" t="s">
        <v>111</v>
      </c>
      <c r="H35" s="16" t="s">
        <v>8</v>
      </c>
      <c r="I35" s="16" t="s">
        <v>18</v>
      </c>
      <c r="J35" s="15" t="s">
        <v>257</v>
      </c>
      <c r="K35" s="16" t="s">
        <v>264</v>
      </c>
      <c r="L35" s="16"/>
      <c r="M35" s="16"/>
      <c r="N35" s="16"/>
      <c r="O35" s="16"/>
      <c r="P35" s="16"/>
      <c r="Q35" s="16" t="s">
        <v>147</v>
      </c>
    </row>
    <row r="36" spans="1:17" ht="30" x14ac:dyDescent="0.25">
      <c r="A36" s="18">
        <v>26</v>
      </c>
      <c r="B36" s="71">
        <v>559598</v>
      </c>
      <c r="C36" s="15" t="s">
        <v>1363</v>
      </c>
      <c r="D36" s="15" t="s">
        <v>1364</v>
      </c>
      <c r="E36" s="70" t="s">
        <v>1323</v>
      </c>
      <c r="F36" s="15" t="s">
        <v>140</v>
      </c>
      <c r="G36" s="15" t="s">
        <v>1348</v>
      </c>
      <c r="H36" s="16" t="s">
        <v>8</v>
      </c>
      <c r="I36" s="16" t="s">
        <v>18</v>
      </c>
      <c r="J36" s="15" t="s">
        <v>326</v>
      </c>
      <c r="K36" s="16"/>
      <c r="L36" s="16" t="s">
        <v>108</v>
      </c>
      <c r="M36" s="16"/>
      <c r="N36" s="16"/>
      <c r="O36" s="16"/>
      <c r="P36" s="16"/>
      <c r="Q36" s="16" t="s">
        <v>147</v>
      </c>
    </row>
    <row r="37" spans="1:17" ht="30" x14ac:dyDescent="0.25">
      <c r="A37" s="18">
        <v>27</v>
      </c>
      <c r="B37" s="71">
        <v>559599</v>
      </c>
      <c r="C37" s="15" t="s">
        <v>1365</v>
      </c>
      <c r="D37" s="15" t="s">
        <v>1366</v>
      </c>
      <c r="E37" s="70" t="s">
        <v>1323</v>
      </c>
      <c r="F37" s="15" t="s">
        <v>1034</v>
      </c>
      <c r="G37" s="15" t="s">
        <v>111</v>
      </c>
      <c r="H37" s="16" t="s">
        <v>8</v>
      </c>
      <c r="I37" s="16" t="s">
        <v>18</v>
      </c>
      <c r="J37" s="15" t="s">
        <v>140</v>
      </c>
      <c r="K37" s="16"/>
      <c r="L37" s="16"/>
      <c r="M37" s="16" t="s">
        <v>118</v>
      </c>
      <c r="N37" s="16"/>
      <c r="O37" s="16"/>
      <c r="P37" s="16"/>
      <c r="Q37" s="16" t="s">
        <v>181</v>
      </c>
    </row>
    <row r="38" spans="1:17" ht="25.5" x14ac:dyDescent="0.25">
      <c r="A38" s="18">
        <v>28</v>
      </c>
      <c r="B38" s="71">
        <v>559600</v>
      </c>
      <c r="C38" s="15" t="s">
        <v>1367</v>
      </c>
      <c r="D38" s="15" t="s">
        <v>1368</v>
      </c>
      <c r="E38" s="70" t="s">
        <v>1323</v>
      </c>
      <c r="F38" s="15" t="s">
        <v>487</v>
      </c>
      <c r="G38" s="15" t="s">
        <v>111</v>
      </c>
      <c r="H38" s="16" t="s">
        <v>8</v>
      </c>
      <c r="I38" s="16" t="s">
        <v>19</v>
      </c>
      <c r="J38" s="15" t="s">
        <v>247</v>
      </c>
      <c r="K38" s="16"/>
      <c r="L38" s="16"/>
      <c r="M38" s="16" t="s">
        <v>186</v>
      </c>
      <c r="N38" s="16"/>
      <c r="O38" s="16"/>
      <c r="P38" s="16"/>
      <c r="Q38" s="16" t="s">
        <v>155</v>
      </c>
    </row>
    <row r="39" spans="1:17" ht="30" x14ac:dyDescent="0.25">
      <c r="A39" s="18">
        <v>29</v>
      </c>
      <c r="B39" s="14">
        <v>598115</v>
      </c>
      <c r="C39" s="15" t="s">
        <v>1369</v>
      </c>
      <c r="D39" s="15" t="s">
        <v>1370</v>
      </c>
      <c r="E39" s="70" t="s">
        <v>1323</v>
      </c>
      <c r="F39" s="15" t="s">
        <v>419</v>
      </c>
      <c r="G39" s="15" t="s">
        <v>110</v>
      </c>
      <c r="H39" s="16" t="s">
        <v>8</v>
      </c>
      <c r="I39" s="16" t="s">
        <v>18</v>
      </c>
      <c r="J39" s="15" t="s">
        <v>171</v>
      </c>
      <c r="K39" s="16" t="s">
        <v>224</v>
      </c>
      <c r="L39" s="16"/>
      <c r="M39" s="16"/>
      <c r="N39" s="16"/>
      <c r="O39" s="16"/>
      <c r="P39" s="16"/>
      <c r="Q39" s="16" t="s">
        <v>147</v>
      </c>
    </row>
    <row r="40" spans="1:17" ht="30" x14ac:dyDescent="0.25">
      <c r="A40" s="18">
        <v>30</v>
      </c>
      <c r="B40" s="14">
        <v>598116</v>
      </c>
      <c r="C40" s="15" t="s">
        <v>1369</v>
      </c>
      <c r="D40" s="15" t="s">
        <v>1370</v>
      </c>
      <c r="E40" s="70" t="s">
        <v>1323</v>
      </c>
      <c r="F40" s="15" t="s">
        <v>662</v>
      </c>
      <c r="G40" s="15" t="s">
        <v>111</v>
      </c>
      <c r="H40" s="16" t="s">
        <v>8</v>
      </c>
      <c r="I40" s="16" t="s">
        <v>18</v>
      </c>
      <c r="J40" s="15" t="s">
        <v>127</v>
      </c>
      <c r="K40" s="16"/>
      <c r="L40" s="16"/>
      <c r="M40" s="16" t="s">
        <v>99</v>
      </c>
      <c r="N40" s="16"/>
      <c r="O40" s="16"/>
      <c r="P40" s="16"/>
      <c r="Q40" s="16" t="s">
        <v>149</v>
      </c>
    </row>
    <row r="41" spans="1:17" ht="30" x14ac:dyDescent="0.25">
      <c r="A41" s="18">
        <v>31</v>
      </c>
      <c r="B41" s="14">
        <v>598117</v>
      </c>
      <c r="C41" s="15" t="s">
        <v>1371</v>
      </c>
      <c r="D41" s="15" t="s">
        <v>1372</v>
      </c>
      <c r="E41" s="70" t="s">
        <v>1323</v>
      </c>
      <c r="F41" s="15" t="s">
        <v>1373</v>
      </c>
      <c r="G41" s="15" t="s">
        <v>111</v>
      </c>
      <c r="H41" s="16" t="s">
        <v>8</v>
      </c>
      <c r="I41" s="16" t="s">
        <v>18</v>
      </c>
      <c r="J41" s="15" t="s">
        <v>1022</v>
      </c>
      <c r="K41" s="16"/>
      <c r="L41" s="16"/>
      <c r="M41" s="16" t="s">
        <v>97</v>
      </c>
      <c r="N41" s="16"/>
      <c r="O41" s="16"/>
      <c r="P41" s="16"/>
      <c r="Q41" s="16" t="s">
        <v>169</v>
      </c>
    </row>
    <row r="42" spans="1:17" ht="25.5" x14ac:dyDescent="0.25">
      <c r="A42" s="18">
        <v>32</v>
      </c>
      <c r="B42" s="14">
        <v>598118</v>
      </c>
      <c r="C42" s="15" t="s">
        <v>1371</v>
      </c>
      <c r="D42" s="15" t="s">
        <v>1372</v>
      </c>
      <c r="E42" s="70" t="s">
        <v>1323</v>
      </c>
      <c r="F42" s="15" t="s">
        <v>1374</v>
      </c>
      <c r="G42" s="15" t="s">
        <v>111</v>
      </c>
      <c r="H42" s="16" t="s">
        <v>8</v>
      </c>
      <c r="I42" s="16" t="s">
        <v>18</v>
      </c>
      <c r="J42" s="15" t="s">
        <v>112</v>
      </c>
      <c r="K42" s="16"/>
      <c r="L42" s="16"/>
      <c r="M42" s="16" t="s">
        <v>99</v>
      </c>
      <c r="N42" s="16"/>
      <c r="O42" s="16"/>
      <c r="P42" s="16"/>
      <c r="Q42" s="16" t="s">
        <v>149</v>
      </c>
    </row>
    <row r="43" spans="1:17" ht="25.5" x14ac:dyDescent="0.25">
      <c r="A43" s="18">
        <v>33</v>
      </c>
      <c r="B43" s="14">
        <v>598119</v>
      </c>
      <c r="C43" s="15" t="s">
        <v>1371</v>
      </c>
      <c r="D43" s="15" t="s">
        <v>1372</v>
      </c>
      <c r="E43" s="70" t="s">
        <v>1323</v>
      </c>
      <c r="F43" s="15" t="s">
        <v>1375</v>
      </c>
      <c r="G43" s="15" t="s">
        <v>111</v>
      </c>
      <c r="H43" s="16" t="s">
        <v>8</v>
      </c>
      <c r="I43" s="16" t="s">
        <v>19</v>
      </c>
      <c r="J43" s="15" t="s">
        <v>112</v>
      </c>
      <c r="K43" s="16"/>
      <c r="L43" s="16"/>
      <c r="M43" s="16" t="s">
        <v>99</v>
      </c>
      <c r="N43" s="16"/>
      <c r="O43" s="16"/>
      <c r="P43" s="16"/>
      <c r="Q43" s="16" t="s">
        <v>160</v>
      </c>
    </row>
    <row r="44" spans="1:17" ht="25.5" x14ac:dyDescent="0.25">
      <c r="A44" s="18">
        <v>34</v>
      </c>
      <c r="B44" s="14">
        <v>598120</v>
      </c>
      <c r="C44" s="15" t="s">
        <v>1371</v>
      </c>
      <c r="D44" s="15" t="s">
        <v>1372</v>
      </c>
      <c r="E44" s="70" t="s">
        <v>1323</v>
      </c>
      <c r="F44" s="15" t="s">
        <v>1376</v>
      </c>
      <c r="G44" s="15" t="s">
        <v>111</v>
      </c>
      <c r="H44" s="16" t="s">
        <v>8</v>
      </c>
      <c r="I44" s="16" t="s">
        <v>18</v>
      </c>
      <c r="J44" s="15" t="s">
        <v>323</v>
      </c>
      <c r="K44" s="16"/>
      <c r="L44" s="16"/>
      <c r="M44" s="16" t="s">
        <v>132</v>
      </c>
      <c r="N44" s="16"/>
      <c r="O44" s="16"/>
      <c r="P44" s="16"/>
      <c r="Q44" s="16" t="s">
        <v>149</v>
      </c>
    </row>
    <row r="45" spans="1:17" ht="25.5" x14ac:dyDescent="0.25">
      <c r="A45" s="18">
        <v>35</v>
      </c>
      <c r="B45" s="14">
        <v>598121</v>
      </c>
      <c r="C45" s="15" t="s">
        <v>1371</v>
      </c>
      <c r="D45" s="15" t="s">
        <v>1372</v>
      </c>
      <c r="E45" s="70" t="s">
        <v>1323</v>
      </c>
      <c r="F45" s="15" t="s">
        <v>1377</v>
      </c>
      <c r="G45" s="15" t="s">
        <v>111</v>
      </c>
      <c r="H45" s="16" t="s">
        <v>8</v>
      </c>
      <c r="I45" s="16" t="s">
        <v>18</v>
      </c>
      <c r="J45" s="15" t="s">
        <v>114</v>
      </c>
      <c r="K45" s="16"/>
      <c r="L45" s="16"/>
      <c r="M45" s="16" t="s">
        <v>97</v>
      </c>
      <c r="N45" s="16"/>
      <c r="O45" s="16"/>
      <c r="P45" s="16"/>
      <c r="Q45" s="16" t="s">
        <v>155</v>
      </c>
    </row>
    <row r="46" spans="1:17" ht="25.5" x14ac:dyDescent="0.25">
      <c r="A46" s="18">
        <v>36</v>
      </c>
      <c r="B46" s="14">
        <v>598122</v>
      </c>
      <c r="C46" s="15" t="s">
        <v>1371</v>
      </c>
      <c r="D46" s="15" t="s">
        <v>1372</v>
      </c>
      <c r="E46" s="70" t="s">
        <v>1323</v>
      </c>
      <c r="F46" s="15" t="s">
        <v>1378</v>
      </c>
      <c r="G46" s="15" t="s">
        <v>111</v>
      </c>
      <c r="H46" s="16" t="s">
        <v>8</v>
      </c>
      <c r="I46" s="16" t="s">
        <v>18</v>
      </c>
      <c r="J46" s="15" t="s">
        <v>1035</v>
      </c>
      <c r="K46" s="16"/>
      <c r="L46" s="16"/>
      <c r="M46" s="16" t="s">
        <v>186</v>
      </c>
      <c r="N46" s="16"/>
      <c r="O46" s="16"/>
      <c r="P46" s="16"/>
      <c r="Q46" s="16" t="s">
        <v>645</v>
      </c>
    </row>
    <row r="47" spans="1:17" ht="25.5" x14ac:dyDescent="0.25">
      <c r="A47" s="18">
        <v>37</v>
      </c>
      <c r="B47" s="14">
        <v>598123</v>
      </c>
      <c r="C47" s="15" t="s">
        <v>1371</v>
      </c>
      <c r="D47" s="15" t="s">
        <v>1372</v>
      </c>
      <c r="E47" s="70" t="s">
        <v>1323</v>
      </c>
      <c r="F47" s="15" t="s">
        <v>197</v>
      </c>
      <c r="G47" s="15" t="s">
        <v>111</v>
      </c>
      <c r="H47" s="16" t="s">
        <v>8</v>
      </c>
      <c r="I47" s="16" t="s">
        <v>19</v>
      </c>
      <c r="J47" s="15" t="s">
        <v>656</v>
      </c>
      <c r="K47" s="16"/>
      <c r="L47" s="16"/>
      <c r="M47" s="16" t="s">
        <v>119</v>
      </c>
      <c r="N47" s="16"/>
      <c r="O47" s="16"/>
      <c r="P47" s="16"/>
      <c r="Q47" s="16" t="s">
        <v>169</v>
      </c>
    </row>
    <row r="48" spans="1:17" ht="30" x14ac:dyDescent="0.25">
      <c r="A48" s="18">
        <v>38</v>
      </c>
      <c r="B48" s="14">
        <v>598124</v>
      </c>
      <c r="C48" s="15" t="s">
        <v>1379</v>
      </c>
      <c r="D48" s="15" t="s">
        <v>1380</v>
      </c>
      <c r="E48" s="70" t="s">
        <v>1323</v>
      </c>
      <c r="F48" s="15" t="s">
        <v>385</v>
      </c>
      <c r="G48" s="15" t="s">
        <v>111</v>
      </c>
      <c r="H48" s="16" t="s">
        <v>8</v>
      </c>
      <c r="I48" s="16" t="s">
        <v>18</v>
      </c>
      <c r="J48" s="15" t="s">
        <v>1381</v>
      </c>
      <c r="K48" s="16"/>
      <c r="L48" s="16"/>
      <c r="M48" s="16" t="s">
        <v>132</v>
      </c>
      <c r="N48" s="16"/>
      <c r="O48" s="16"/>
      <c r="P48" s="16"/>
      <c r="Q48" s="16" t="s">
        <v>149</v>
      </c>
    </row>
    <row r="49" spans="1:17" ht="30" x14ac:dyDescent="0.25">
      <c r="A49" s="18">
        <v>39</v>
      </c>
      <c r="B49" s="14">
        <v>598125</v>
      </c>
      <c r="C49" s="15" t="s">
        <v>1379</v>
      </c>
      <c r="D49" s="15" t="s">
        <v>1380</v>
      </c>
      <c r="E49" s="70" t="s">
        <v>1323</v>
      </c>
      <c r="F49" s="15" t="s">
        <v>246</v>
      </c>
      <c r="G49" s="15" t="s">
        <v>111</v>
      </c>
      <c r="H49" s="16" t="s">
        <v>8</v>
      </c>
      <c r="I49" s="16" t="s">
        <v>18</v>
      </c>
      <c r="J49" s="15" t="s">
        <v>117</v>
      </c>
      <c r="K49" s="16"/>
      <c r="L49" s="16" t="s">
        <v>261</v>
      </c>
      <c r="M49" s="16"/>
      <c r="N49" s="16"/>
      <c r="O49" s="16"/>
      <c r="P49" s="16"/>
      <c r="Q49" s="16">
        <v>1</v>
      </c>
    </row>
    <row r="50" spans="1:17" ht="30" x14ac:dyDescent="0.25">
      <c r="A50" s="18">
        <v>40</v>
      </c>
      <c r="B50" s="14">
        <v>598126</v>
      </c>
      <c r="C50" s="15" t="s">
        <v>1379</v>
      </c>
      <c r="D50" s="15" t="s">
        <v>1380</v>
      </c>
      <c r="E50" s="70" t="s">
        <v>1323</v>
      </c>
      <c r="F50" s="15" t="s">
        <v>1382</v>
      </c>
      <c r="G50" s="15" t="s">
        <v>111</v>
      </c>
      <c r="H50" s="16" t="s">
        <v>8</v>
      </c>
      <c r="I50" s="16" t="s">
        <v>19</v>
      </c>
      <c r="J50" s="15" t="s">
        <v>114</v>
      </c>
      <c r="K50" s="16"/>
      <c r="L50" s="16"/>
      <c r="M50" s="16" t="s">
        <v>428</v>
      </c>
      <c r="N50" s="16"/>
      <c r="O50" s="16"/>
      <c r="P50" s="16"/>
      <c r="Q50" s="16">
        <v>11</v>
      </c>
    </row>
    <row r="51" spans="1:17" ht="30" x14ac:dyDescent="0.25">
      <c r="A51" s="18">
        <v>41</v>
      </c>
      <c r="B51" s="14">
        <v>598127</v>
      </c>
      <c r="C51" s="15" t="s">
        <v>1383</v>
      </c>
      <c r="D51" s="15" t="s">
        <v>1384</v>
      </c>
      <c r="E51" s="70" t="s">
        <v>1323</v>
      </c>
      <c r="F51" s="15" t="s">
        <v>1385</v>
      </c>
      <c r="G51" s="15" t="s">
        <v>111</v>
      </c>
      <c r="H51" s="16" t="s">
        <v>8</v>
      </c>
      <c r="I51" s="16" t="s">
        <v>18</v>
      </c>
      <c r="J51" s="15" t="s">
        <v>112</v>
      </c>
      <c r="K51" s="16"/>
      <c r="L51" s="16"/>
      <c r="M51" s="16" t="s">
        <v>119</v>
      </c>
      <c r="N51" s="16"/>
      <c r="O51" s="16"/>
      <c r="P51" s="16"/>
      <c r="Q51" s="16">
        <v>6</v>
      </c>
    </row>
    <row r="52" spans="1:17" ht="30" x14ac:dyDescent="0.25">
      <c r="A52" s="18">
        <v>42</v>
      </c>
      <c r="B52" s="14">
        <v>598128</v>
      </c>
      <c r="C52" s="15" t="s">
        <v>1383</v>
      </c>
      <c r="D52" s="15" t="s">
        <v>1384</v>
      </c>
      <c r="E52" s="70" t="s">
        <v>1323</v>
      </c>
      <c r="F52" s="15" t="s">
        <v>1044</v>
      </c>
      <c r="G52" s="15" t="s">
        <v>111</v>
      </c>
      <c r="H52" s="16" t="s">
        <v>8</v>
      </c>
      <c r="I52" s="16" t="s">
        <v>18</v>
      </c>
      <c r="J52" s="15" t="s">
        <v>112</v>
      </c>
      <c r="K52" s="16" t="s">
        <v>290</v>
      </c>
      <c r="L52" s="16"/>
      <c r="M52" s="16"/>
      <c r="N52" s="16"/>
      <c r="O52" s="16"/>
      <c r="P52" s="16"/>
      <c r="Q52" s="16">
        <v>1</v>
      </c>
    </row>
    <row r="53" spans="1:17" ht="30" x14ac:dyDescent="0.25">
      <c r="A53" s="18">
        <v>43</v>
      </c>
      <c r="B53" s="14">
        <v>598129</v>
      </c>
      <c r="C53" s="15" t="s">
        <v>1383</v>
      </c>
      <c r="D53" s="15" t="s">
        <v>1384</v>
      </c>
      <c r="E53" s="70" t="s">
        <v>1323</v>
      </c>
      <c r="F53" s="15" t="s">
        <v>1386</v>
      </c>
      <c r="G53" s="15" t="s">
        <v>111</v>
      </c>
      <c r="H53" s="16" t="s">
        <v>7</v>
      </c>
      <c r="I53" s="16" t="s">
        <v>18</v>
      </c>
      <c r="J53" s="15" t="s">
        <v>1090</v>
      </c>
      <c r="K53" s="16"/>
      <c r="L53" s="16"/>
      <c r="M53" s="16"/>
      <c r="N53" s="16"/>
      <c r="O53" s="16"/>
      <c r="P53" s="16" t="s">
        <v>99</v>
      </c>
      <c r="Q53" s="16">
        <v>3</v>
      </c>
    </row>
    <row r="54" spans="1:17" ht="30" x14ac:dyDescent="0.25">
      <c r="A54" s="18">
        <v>44</v>
      </c>
      <c r="B54" s="14">
        <v>598130</v>
      </c>
      <c r="C54" s="15" t="s">
        <v>1387</v>
      </c>
      <c r="D54" s="15" t="s">
        <v>1388</v>
      </c>
      <c r="E54" s="70" t="s">
        <v>1323</v>
      </c>
      <c r="F54" s="15" t="s">
        <v>1389</v>
      </c>
      <c r="G54" s="15" t="s">
        <v>1390</v>
      </c>
      <c r="H54" s="16" t="s">
        <v>8</v>
      </c>
      <c r="I54" s="16" t="s">
        <v>18</v>
      </c>
      <c r="J54" s="15" t="s">
        <v>1039</v>
      </c>
      <c r="K54" s="16"/>
      <c r="L54" s="16"/>
      <c r="M54" s="16" t="s">
        <v>478</v>
      </c>
      <c r="N54" s="16"/>
      <c r="O54" s="16"/>
      <c r="P54" s="16"/>
      <c r="Q54" s="16">
        <v>10</v>
      </c>
    </row>
    <row r="55" spans="1:17" ht="30" x14ac:dyDescent="0.25">
      <c r="A55" s="18">
        <v>45</v>
      </c>
      <c r="B55" s="14">
        <v>598131</v>
      </c>
      <c r="C55" s="15" t="s">
        <v>1391</v>
      </c>
      <c r="D55" s="15" t="s">
        <v>1392</v>
      </c>
      <c r="E55" s="70" t="s">
        <v>1323</v>
      </c>
      <c r="F55" s="15" t="s">
        <v>1393</v>
      </c>
      <c r="G55" s="15" t="s">
        <v>111</v>
      </c>
      <c r="H55" s="16" t="s">
        <v>8</v>
      </c>
      <c r="I55" s="16" t="s">
        <v>18</v>
      </c>
      <c r="J55" s="15" t="s">
        <v>1394</v>
      </c>
      <c r="K55" s="16"/>
      <c r="L55" s="16"/>
      <c r="M55" s="16" t="s">
        <v>485</v>
      </c>
      <c r="N55" s="16"/>
      <c r="O55" s="16"/>
      <c r="P55" s="16"/>
      <c r="Q55" s="16">
        <v>8</v>
      </c>
    </row>
    <row r="56" spans="1:17" ht="30" x14ac:dyDescent="0.25">
      <c r="A56" s="18">
        <v>46</v>
      </c>
      <c r="B56" s="14">
        <v>598132</v>
      </c>
      <c r="C56" s="15" t="s">
        <v>1395</v>
      </c>
      <c r="D56" s="15" t="s">
        <v>1368</v>
      </c>
      <c r="E56" s="70" t="s">
        <v>1323</v>
      </c>
      <c r="F56" s="15" t="s">
        <v>384</v>
      </c>
      <c r="G56" s="15" t="s">
        <v>111</v>
      </c>
      <c r="H56" s="16" t="s">
        <v>8</v>
      </c>
      <c r="I56" s="16" t="s">
        <v>18</v>
      </c>
      <c r="J56" s="15" t="s">
        <v>117</v>
      </c>
      <c r="K56" s="16"/>
      <c r="L56" s="16" t="s">
        <v>108</v>
      </c>
      <c r="M56" s="16"/>
      <c r="N56" s="16"/>
      <c r="O56" s="16"/>
      <c r="P56" s="16"/>
      <c r="Q56" s="16">
        <v>1</v>
      </c>
    </row>
    <row r="57" spans="1:17" ht="30" x14ac:dyDescent="0.25">
      <c r="A57" s="18">
        <v>47</v>
      </c>
      <c r="B57" s="14">
        <v>598133</v>
      </c>
      <c r="C57" s="15" t="s">
        <v>1395</v>
      </c>
      <c r="D57" s="15" t="s">
        <v>1368</v>
      </c>
      <c r="E57" s="70" t="s">
        <v>1323</v>
      </c>
      <c r="F57" s="15" t="s">
        <v>1396</v>
      </c>
      <c r="G57" s="15" t="s">
        <v>111</v>
      </c>
      <c r="H57" s="16" t="s">
        <v>8</v>
      </c>
      <c r="I57" s="16" t="s">
        <v>18</v>
      </c>
      <c r="J57" s="15" t="s">
        <v>140</v>
      </c>
      <c r="K57" s="16"/>
      <c r="L57" s="16"/>
      <c r="M57" s="16" t="s">
        <v>186</v>
      </c>
      <c r="N57" s="16"/>
      <c r="O57" s="16"/>
      <c r="P57" s="16"/>
      <c r="Q57" s="16">
        <v>10</v>
      </c>
    </row>
    <row r="58" spans="1:17" ht="30" x14ac:dyDescent="0.25">
      <c r="A58" s="18">
        <v>48</v>
      </c>
      <c r="B58" s="14">
        <v>598134</v>
      </c>
      <c r="C58" s="15" t="s">
        <v>1397</v>
      </c>
      <c r="D58" s="15" t="s">
        <v>1398</v>
      </c>
      <c r="E58" s="70" t="s">
        <v>1323</v>
      </c>
      <c r="F58" s="15" t="s">
        <v>212</v>
      </c>
      <c r="G58" s="15" t="s">
        <v>111</v>
      </c>
      <c r="H58" s="16" t="s">
        <v>8</v>
      </c>
      <c r="I58" s="16" t="s">
        <v>18</v>
      </c>
      <c r="J58" s="15" t="s">
        <v>127</v>
      </c>
      <c r="K58" s="16"/>
      <c r="L58" s="16"/>
      <c r="M58" s="16" t="s">
        <v>99</v>
      </c>
      <c r="N58" s="16"/>
      <c r="O58" s="16"/>
      <c r="P58" s="16"/>
      <c r="Q58" s="16">
        <v>3</v>
      </c>
    </row>
    <row r="59" spans="1:17" ht="45" x14ac:dyDescent="0.25">
      <c r="A59" s="18">
        <v>49</v>
      </c>
      <c r="B59" s="14">
        <v>598135</v>
      </c>
      <c r="C59" s="15" t="s">
        <v>1397</v>
      </c>
      <c r="D59" s="15" t="s">
        <v>1398</v>
      </c>
      <c r="E59" s="70" t="s">
        <v>1323</v>
      </c>
      <c r="F59" s="15" t="s">
        <v>230</v>
      </c>
      <c r="G59" s="15" t="s">
        <v>111</v>
      </c>
      <c r="H59" s="16" t="s">
        <v>8</v>
      </c>
      <c r="I59" s="16" t="s">
        <v>18</v>
      </c>
      <c r="J59" s="15" t="s">
        <v>1399</v>
      </c>
      <c r="K59" s="16"/>
      <c r="L59" s="16"/>
      <c r="M59" s="16" t="s">
        <v>99</v>
      </c>
      <c r="N59" s="16"/>
      <c r="O59" s="16"/>
      <c r="P59" s="16"/>
      <c r="Q59" s="16">
        <v>3</v>
      </c>
    </row>
    <row r="60" spans="1:17" ht="30" x14ac:dyDescent="0.25">
      <c r="A60" s="18">
        <v>50</v>
      </c>
      <c r="B60" s="14">
        <v>598136</v>
      </c>
      <c r="C60" s="15" t="s">
        <v>1400</v>
      </c>
      <c r="D60" s="15" t="s">
        <v>1339</v>
      </c>
      <c r="E60" s="70" t="s">
        <v>1323</v>
      </c>
      <c r="F60" s="15" t="s">
        <v>1401</v>
      </c>
      <c r="G60" s="15" t="s">
        <v>111</v>
      </c>
      <c r="H60" s="16" t="s">
        <v>8</v>
      </c>
      <c r="I60" s="16" t="s">
        <v>19</v>
      </c>
      <c r="J60" s="15" t="s">
        <v>104</v>
      </c>
      <c r="K60" s="16"/>
      <c r="L60" s="16"/>
      <c r="M60" s="16" t="s">
        <v>105</v>
      </c>
      <c r="N60" s="16"/>
      <c r="O60" s="16"/>
      <c r="P60" s="16"/>
      <c r="Q60" s="16">
        <v>2</v>
      </c>
    </row>
    <row r="61" spans="1:17" ht="30" x14ac:dyDescent="0.25">
      <c r="A61" s="18">
        <v>51</v>
      </c>
      <c r="B61" s="14">
        <v>598137</v>
      </c>
      <c r="C61" s="15" t="s">
        <v>1400</v>
      </c>
      <c r="D61" s="15" t="s">
        <v>1339</v>
      </c>
      <c r="E61" s="70" t="s">
        <v>1323</v>
      </c>
      <c r="F61" s="15" t="s">
        <v>1402</v>
      </c>
      <c r="G61" s="15" t="s">
        <v>111</v>
      </c>
      <c r="H61" s="16" t="s">
        <v>8</v>
      </c>
      <c r="I61" s="16" t="s">
        <v>19</v>
      </c>
      <c r="J61" s="15" t="s">
        <v>127</v>
      </c>
      <c r="K61" s="16"/>
      <c r="L61" s="16"/>
      <c r="M61" s="16" t="s">
        <v>105</v>
      </c>
      <c r="N61" s="16"/>
      <c r="O61" s="16"/>
      <c r="P61" s="16"/>
      <c r="Q61" s="16">
        <v>2</v>
      </c>
    </row>
    <row r="62" spans="1:17" ht="30" x14ac:dyDescent="0.25">
      <c r="A62" s="18">
        <v>52</v>
      </c>
      <c r="B62" s="14">
        <v>598138</v>
      </c>
      <c r="C62" s="15" t="s">
        <v>1400</v>
      </c>
      <c r="D62" s="15" t="s">
        <v>1339</v>
      </c>
      <c r="E62" s="70" t="s">
        <v>1323</v>
      </c>
      <c r="F62" s="15" t="s">
        <v>661</v>
      </c>
      <c r="G62" s="15" t="s">
        <v>111</v>
      </c>
      <c r="H62" s="16" t="s">
        <v>8</v>
      </c>
      <c r="I62" s="16" t="s">
        <v>19</v>
      </c>
      <c r="J62" s="15" t="s">
        <v>127</v>
      </c>
      <c r="K62" s="16"/>
      <c r="L62" s="16" t="s">
        <v>337</v>
      </c>
      <c r="M62" s="16"/>
      <c r="N62" s="16"/>
      <c r="O62" s="16"/>
      <c r="P62" s="16"/>
      <c r="Q62" s="16">
        <v>1</v>
      </c>
    </row>
    <row r="63" spans="1:17" ht="30" x14ac:dyDescent="0.25">
      <c r="A63" s="18">
        <v>53</v>
      </c>
      <c r="B63" s="14">
        <v>598139</v>
      </c>
      <c r="C63" s="15" t="s">
        <v>1400</v>
      </c>
      <c r="D63" s="15" t="s">
        <v>1339</v>
      </c>
      <c r="E63" s="70" t="s">
        <v>1323</v>
      </c>
      <c r="F63" s="15" t="s">
        <v>1403</v>
      </c>
      <c r="G63" s="15" t="s">
        <v>111</v>
      </c>
      <c r="H63" s="16" t="s">
        <v>8</v>
      </c>
      <c r="I63" s="16" t="s">
        <v>18</v>
      </c>
      <c r="J63" s="15" t="s">
        <v>127</v>
      </c>
      <c r="K63" s="16"/>
      <c r="L63" s="16" t="s">
        <v>337</v>
      </c>
      <c r="M63" s="16"/>
      <c r="N63" s="16"/>
      <c r="O63" s="16"/>
      <c r="P63" s="16"/>
      <c r="Q63" s="16">
        <v>1</v>
      </c>
    </row>
    <row r="64" spans="1:17" ht="30" x14ac:dyDescent="0.25">
      <c r="A64" s="18">
        <v>54</v>
      </c>
      <c r="B64" s="14">
        <v>598140</v>
      </c>
      <c r="C64" s="15" t="s">
        <v>1404</v>
      </c>
      <c r="D64" s="15" t="s">
        <v>1405</v>
      </c>
      <c r="E64" s="70" t="s">
        <v>1323</v>
      </c>
      <c r="F64" s="15" t="s">
        <v>1406</v>
      </c>
      <c r="G64" s="15" t="s">
        <v>1098</v>
      </c>
      <c r="H64" s="16" t="s">
        <v>8</v>
      </c>
      <c r="I64" s="16" t="s">
        <v>18</v>
      </c>
      <c r="J64" s="15" t="s">
        <v>1076</v>
      </c>
      <c r="K64" s="16"/>
      <c r="L64" s="16"/>
      <c r="M64" s="16" t="s">
        <v>154</v>
      </c>
      <c r="N64" s="16"/>
      <c r="O64" s="16"/>
      <c r="P64" s="16"/>
      <c r="Q64" s="16">
        <v>5</v>
      </c>
    </row>
    <row r="65" spans="1:17" ht="30" x14ac:dyDescent="0.25">
      <c r="A65" s="18">
        <v>55</v>
      </c>
      <c r="B65" s="14">
        <v>598141</v>
      </c>
      <c r="C65" s="15" t="s">
        <v>1391</v>
      </c>
      <c r="D65" s="15" t="s">
        <v>1392</v>
      </c>
      <c r="E65" s="70" t="s">
        <v>1323</v>
      </c>
      <c r="F65" s="15" t="s">
        <v>608</v>
      </c>
      <c r="G65" s="15" t="s">
        <v>111</v>
      </c>
      <c r="H65" s="16" t="s">
        <v>8</v>
      </c>
      <c r="I65" s="16" t="s">
        <v>18</v>
      </c>
      <c r="J65" s="15" t="s">
        <v>127</v>
      </c>
      <c r="K65" s="16"/>
      <c r="L65" s="16"/>
      <c r="M65" s="16" t="s">
        <v>119</v>
      </c>
      <c r="N65" s="16"/>
      <c r="O65" s="16"/>
      <c r="P65" s="16"/>
      <c r="Q65" s="16">
        <v>7</v>
      </c>
    </row>
    <row r="66" spans="1:17" ht="30" x14ac:dyDescent="0.25">
      <c r="A66" s="18">
        <v>56</v>
      </c>
      <c r="B66" s="14">
        <v>598142</v>
      </c>
      <c r="C66" s="15" t="s">
        <v>1391</v>
      </c>
      <c r="D66" s="15" t="s">
        <v>1392</v>
      </c>
      <c r="E66" s="70" t="s">
        <v>1323</v>
      </c>
      <c r="F66" s="15" t="s">
        <v>117</v>
      </c>
      <c r="G66" s="15" t="s">
        <v>111</v>
      </c>
      <c r="H66" s="16" t="s">
        <v>8</v>
      </c>
      <c r="I66" s="16" t="s">
        <v>18</v>
      </c>
      <c r="J66" s="15" t="s">
        <v>117</v>
      </c>
      <c r="K66" s="16" t="s">
        <v>337</v>
      </c>
      <c r="L66" s="16"/>
      <c r="M66" s="16"/>
      <c r="N66" s="16"/>
      <c r="O66" s="16"/>
      <c r="P66" s="16"/>
      <c r="Q66" s="75" t="s">
        <v>1076</v>
      </c>
    </row>
    <row r="67" spans="1:17" ht="30" x14ac:dyDescent="0.25">
      <c r="A67" s="18">
        <v>57</v>
      </c>
      <c r="B67" s="14">
        <v>598143</v>
      </c>
      <c r="C67" s="15" t="s">
        <v>1391</v>
      </c>
      <c r="D67" s="15" t="s">
        <v>1392</v>
      </c>
      <c r="E67" s="70" t="s">
        <v>1323</v>
      </c>
      <c r="F67" s="15" t="s">
        <v>1407</v>
      </c>
      <c r="G67" s="15" t="s">
        <v>111</v>
      </c>
      <c r="H67" s="16" t="s">
        <v>8</v>
      </c>
      <c r="I67" s="16" t="s">
        <v>18</v>
      </c>
      <c r="J67" s="15" t="s">
        <v>114</v>
      </c>
      <c r="K67" s="16" t="s">
        <v>337</v>
      </c>
      <c r="L67" s="16"/>
      <c r="M67" s="16"/>
      <c r="N67" s="16"/>
      <c r="O67" s="16"/>
      <c r="P67" s="16"/>
      <c r="Q67" s="75" t="s">
        <v>1076</v>
      </c>
    </row>
    <row r="68" spans="1:17" ht="30" x14ac:dyDescent="0.25">
      <c r="A68" s="18">
        <v>58</v>
      </c>
      <c r="B68" s="14">
        <v>598144</v>
      </c>
      <c r="C68" s="15" t="s">
        <v>1408</v>
      </c>
      <c r="D68" s="15" t="s">
        <v>1409</v>
      </c>
      <c r="E68" s="70" t="s">
        <v>1323</v>
      </c>
      <c r="F68" s="15" t="s">
        <v>1410</v>
      </c>
      <c r="G68" s="15" t="s">
        <v>111</v>
      </c>
      <c r="H68" s="16" t="s">
        <v>8</v>
      </c>
      <c r="I68" s="16" t="s">
        <v>19</v>
      </c>
      <c r="J68" s="15" t="s">
        <v>127</v>
      </c>
      <c r="K68" s="16"/>
      <c r="L68" s="16" t="s">
        <v>108</v>
      </c>
      <c r="M68" s="16"/>
      <c r="N68" s="16"/>
      <c r="O68" s="16"/>
      <c r="P68" s="16"/>
      <c r="Q68" s="16">
        <v>2</v>
      </c>
    </row>
    <row r="69" spans="1:17" ht="30" x14ac:dyDescent="0.25">
      <c r="A69" s="18">
        <v>59</v>
      </c>
      <c r="B69" s="14">
        <v>598145</v>
      </c>
      <c r="C69" s="15" t="s">
        <v>1411</v>
      </c>
      <c r="D69" s="15" t="s">
        <v>1412</v>
      </c>
      <c r="E69" s="70" t="s">
        <v>1323</v>
      </c>
      <c r="F69" s="15" t="s">
        <v>555</v>
      </c>
      <c r="G69" s="15" t="s">
        <v>111</v>
      </c>
      <c r="H69" s="16" t="s">
        <v>8</v>
      </c>
      <c r="I69" s="16" t="s">
        <v>18</v>
      </c>
      <c r="J69" s="15" t="s">
        <v>145</v>
      </c>
      <c r="K69" s="16"/>
      <c r="L69" s="16"/>
      <c r="M69" s="16" t="s">
        <v>105</v>
      </c>
      <c r="N69" s="16"/>
      <c r="O69" s="16"/>
      <c r="P69" s="16"/>
      <c r="Q69" s="16">
        <v>2</v>
      </c>
    </row>
    <row r="70" spans="1:17" ht="30" x14ac:dyDescent="0.25">
      <c r="A70" s="18">
        <v>60</v>
      </c>
      <c r="B70" s="14">
        <v>598146</v>
      </c>
      <c r="C70" s="15" t="s">
        <v>1413</v>
      </c>
      <c r="D70" s="15" t="s">
        <v>1392</v>
      </c>
      <c r="E70" s="70" t="s">
        <v>1323</v>
      </c>
      <c r="F70" s="15" t="s">
        <v>1414</v>
      </c>
      <c r="G70" s="15" t="s">
        <v>432</v>
      </c>
      <c r="H70" s="16" t="s">
        <v>8</v>
      </c>
      <c r="I70" s="16" t="s">
        <v>19</v>
      </c>
      <c r="J70" s="15" t="s">
        <v>145</v>
      </c>
      <c r="K70" s="16"/>
      <c r="L70" s="16"/>
      <c r="M70" s="16" t="s">
        <v>97</v>
      </c>
      <c r="N70" s="16"/>
      <c r="O70" s="16"/>
      <c r="P70" s="16"/>
      <c r="Q70" s="16">
        <v>6</v>
      </c>
    </row>
    <row r="71" spans="1:17" ht="30" x14ac:dyDescent="0.25">
      <c r="A71" s="18">
        <v>61</v>
      </c>
      <c r="B71" s="14">
        <v>598147</v>
      </c>
      <c r="C71" s="15" t="s">
        <v>1413</v>
      </c>
      <c r="D71" s="15" t="s">
        <v>1392</v>
      </c>
      <c r="E71" s="70" t="s">
        <v>1323</v>
      </c>
      <c r="F71" s="15" t="s">
        <v>1415</v>
      </c>
      <c r="G71" s="15" t="s">
        <v>111</v>
      </c>
      <c r="H71" s="16" t="s">
        <v>8</v>
      </c>
      <c r="I71" s="16" t="s">
        <v>18</v>
      </c>
      <c r="J71" s="15" t="s">
        <v>127</v>
      </c>
      <c r="K71" s="16" t="s">
        <v>337</v>
      </c>
      <c r="L71" s="16"/>
      <c r="M71" s="16"/>
      <c r="N71" s="16"/>
      <c r="O71" s="16"/>
      <c r="P71" s="16"/>
      <c r="Q71" s="16">
        <v>1</v>
      </c>
    </row>
    <row r="72" spans="1:17" ht="30" x14ac:dyDescent="0.25">
      <c r="A72" s="18">
        <v>62</v>
      </c>
      <c r="B72" s="14">
        <v>598148</v>
      </c>
      <c r="C72" s="15" t="s">
        <v>1413</v>
      </c>
      <c r="D72" s="15" t="s">
        <v>1392</v>
      </c>
      <c r="E72" s="70" t="s">
        <v>1323</v>
      </c>
      <c r="F72" s="15" t="s">
        <v>1416</v>
      </c>
      <c r="G72" s="15" t="s">
        <v>111</v>
      </c>
      <c r="H72" s="16" t="s">
        <v>8</v>
      </c>
      <c r="I72" s="16" t="s">
        <v>19</v>
      </c>
      <c r="J72" s="15" t="s">
        <v>117</v>
      </c>
      <c r="K72" s="16"/>
      <c r="L72" s="16"/>
      <c r="M72" s="16" t="s">
        <v>97</v>
      </c>
      <c r="N72" s="16"/>
      <c r="O72" s="16"/>
      <c r="P72" s="16"/>
      <c r="Q72" s="16">
        <v>6</v>
      </c>
    </row>
    <row r="73" spans="1:17" ht="30" x14ac:dyDescent="0.25">
      <c r="A73" s="18">
        <v>63</v>
      </c>
      <c r="B73" s="14">
        <v>598149</v>
      </c>
      <c r="C73" s="15" t="s">
        <v>1413</v>
      </c>
      <c r="D73" s="15" t="s">
        <v>1392</v>
      </c>
      <c r="E73" s="70" t="s">
        <v>1323</v>
      </c>
      <c r="F73" s="15" t="s">
        <v>1417</v>
      </c>
      <c r="G73" s="15" t="s">
        <v>111</v>
      </c>
      <c r="H73" s="16" t="s">
        <v>8</v>
      </c>
      <c r="I73" s="16" t="s">
        <v>19</v>
      </c>
      <c r="J73" s="15" t="s">
        <v>117</v>
      </c>
      <c r="K73" s="16"/>
      <c r="L73" s="16"/>
      <c r="M73" s="16" t="s">
        <v>105</v>
      </c>
      <c r="N73" s="16"/>
      <c r="O73" s="16"/>
      <c r="P73" s="16"/>
      <c r="Q73" s="16">
        <v>2</v>
      </c>
    </row>
    <row r="74" spans="1:17" ht="30" x14ac:dyDescent="0.25">
      <c r="A74" s="18">
        <v>64</v>
      </c>
      <c r="B74" s="14">
        <v>598150</v>
      </c>
      <c r="C74" s="15" t="s">
        <v>1413</v>
      </c>
      <c r="D74" s="15" t="s">
        <v>1392</v>
      </c>
      <c r="E74" s="70" t="s">
        <v>1323</v>
      </c>
      <c r="F74" s="15" t="s">
        <v>1418</v>
      </c>
      <c r="G74" s="15" t="s">
        <v>111</v>
      </c>
      <c r="H74" s="16" t="s">
        <v>8</v>
      </c>
      <c r="I74" s="16" t="s">
        <v>19</v>
      </c>
      <c r="J74" s="15" t="s">
        <v>127</v>
      </c>
      <c r="K74" s="16"/>
      <c r="L74" s="16"/>
      <c r="M74" s="16" t="s">
        <v>154</v>
      </c>
      <c r="N74" s="16"/>
      <c r="O74" s="16"/>
      <c r="P74" s="16"/>
      <c r="Q74" s="16">
        <v>5</v>
      </c>
    </row>
    <row r="75" spans="1:17" ht="30" x14ac:dyDescent="0.25">
      <c r="A75" s="18">
        <v>65</v>
      </c>
      <c r="B75" s="14">
        <v>598151</v>
      </c>
      <c r="C75" s="15" t="s">
        <v>1419</v>
      </c>
      <c r="D75" s="15" t="s">
        <v>1420</v>
      </c>
      <c r="E75" s="70" t="s">
        <v>1323</v>
      </c>
      <c r="F75" s="15" t="s">
        <v>1421</v>
      </c>
      <c r="G75" s="15" t="s">
        <v>111</v>
      </c>
      <c r="H75" s="16" t="s">
        <v>7</v>
      </c>
      <c r="I75" s="16" t="s">
        <v>18</v>
      </c>
      <c r="J75" s="15" t="s">
        <v>114</v>
      </c>
      <c r="K75" s="16"/>
      <c r="L75" s="16"/>
      <c r="M75" s="16"/>
      <c r="N75" s="16" t="s">
        <v>224</v>
      </c>
      <c r="O75" s="16"/>
      <c r="P75" s="16"/>
      <c r="Q75" s="75" t="s">
        <v>1076</v>
      </c>
    </row>
    <row r="76" spans="1:17" ht="30" x14ac:dyDescent="0.25">
      <c r="A76" s="18">
        <v>66</v>
      </c>
      <c r="B76" s="14">
        <v>598152</v>
      </c>
      <c r="C76" s="15" t="s">
        <v>1422</v>
      </c>
      <c r="D76" s="15" t="s">
        <v>1420</v>
      </c>
      <c r="E76" s="70" t="s">
        <v>1323</v>
      </c>
      <c r="F76" s="15" t="s">
        <v>1423</v>
      </c>
      <c r="G76" s="15" t="s">
        <v>481</v>
      </c>
      <c r="H76" s="16" t="s">
        <v>8</v>
      </c>
      <c r="I76" s="16" t="s">
        <v>18</v>
      </c>
      <c r="J76" s="15" t="s">
        <v>368</v>
      </c>
      <c r="K76" s="16"/>
      <c r="L76" s="16" t="s">
        <v>464</v>
      </c>
      <c r="M76" s="16"/>
      <c r="N76" s="16"/>
      <c r="O76" s="16"/>
      <c r="P76" s="16"/>
      <c r="Q76" s="16">
        <v>1</v>
      </c>
    </row>
    <row r="77" spans="1:17" ht="30" x14ac:dyDescent="0.25">
      <c r="A77" s="18">
        <v>67</v>
      </c>
      <c r="B77" s="14">
        <v>598153</v>
      </c>
      <c r="C77" s="15" t="s">
        <v>1422</v>
      </c>
      <c r="D77" s="15" t="s">
        <v>1420</v>
      </c>
      <c r="E77" s="70" t="s">
        <v>1323</v>
      </c>
      <c r="F77" s="15" t="s">
        <v>1424</v>
      </c>
      <c r="G77" s="15" t="s">
        <v>481</v>
      </c>
      <c r="H77" s="16" t="s">
        <v>8</v>
      </c>
      <c r="I77" s="16" t="s">
        <v>19</v>
      </c>
      <c r="J77" s="15" t="s">
        <v>1076</v>
      </c>
      <c r="K77" s="16"/>
      <c r="L77" s="16" t="s">
        <v>108</v>
      </c>
      <c r="M77" s="16"/>
      <c r="N77" s="16"/>
      <c r="O77" s="16"/>
      <c r="P77" s="16"/>
      <c r="Q77" s="16">
        <v>2</v>
      </c>
    </row>
    <row r="78" spans="1:17" ht="30" x14ac:dyDescent="0.25">
      <c r="A78" s="18">
        <v>68</v>
      </c>
      <c r="B78" s="14">
        <v>598154</v>
      </c>
      <c r="C78" s="15" t="s">
        <v>1422</v>
      </c>
      <c r="D78" s="15" t="s">
        <v>1420</v>
      </c>
      <c r="E78" s="70" t="s">
        <v>1323</v>
      </c>
      <c r="F78" s="15" t="s">
        <v>363</v>
      </c>
      <c r="G78" s="15" t="s">
        <v>152</v>
      </c>
      <c r="H78" s="16" t="s">
        <v>8</v>
      </c>
      <c r="I78" s="16" t="s">
        <v>19</v>
      </c>
      <c r="J78" s="15" t="s">
        <v>114</v>
      </c>
      <c r="K78" s="16"/>
      <c r="L78" s="16" t="s">
        <v>464</v>
      </c>
      <c r="M78" s="16"/>
      <c r="N78" s="16"/>
      <c r="O78" s="16"/>
      <c r="P78" s="16"/>
      <c r="Q78" s="16">
        <v>1</v>
      </c>
    </row>
    <row r="79" spans="1:17" ht="30" x14ac:dyDescent="0.25">
      <c r="A79" s="18">
        <v>69</v>
      </c>
      <c r="B79" s="14">
        <v>598155</v>
      </c>
      <c r="C79" s="15" t="s">
        <v>1425</v>
      </c>
      <c r="D79" s="15" t="s">
        <v>1420</v>
      </c>
      <c r="E79" s="70" t="s">
        <v>1323</v>
      </c>
      <c r="F79" s="15" t="s">
        <v>1426</v>
      </c>
      <c r="G79" s="15" t="s">
        <v>1427</v>
      </c>
      <c r="H79" s="16" t="s">
        <v>8</v>
      </c>
      <c r="I79" s="16" t="s">
        <v>18</v>
      </c>
      <c r="J79" s="15" t="s">
        <v>114</v>
      </c>
      <c r="K79" s="16" t="s">
        <v>290</v>
      </c>
      <c r="L79" s="16"/>
      <c r="M79" s="16"/>
      <c r="N79" s="16"/>
      <c r="O79" s="16"/>
      <c r="P79" s="16"/>
      <c r="Q79" s="16">
        <v>1</v>
      </c>
    </row>
    <row r="80" spans="1:17" ht="30" x14ac:dyDescent="0.25">
      <c r="A80" s="18">
        <v>70</v>
      </c>
      <c r="B80" s="14">
        <v>598156</v>
      </c>
      <c r="C80" s="15" t="s">
        <v>1413</v>
      </c>
      <c r="D80" s="15" t="s">
        <v>1392</v>
      </c>
      <c r="E80" s="70" t="s">
        <v>1323</v>
      </c>
      <c r="F80" s="15" t="s">
        <v>663</v>
      </c>
      <c r="G80" s="15" t="s">
        <v>111</v>
      </c>
      <c r="H80" s="16" t="s">
        <v>7</v>
      </c>
      <c r="I80" s="16" t="s">
        <v>18</v>
      </c>
      <c r="J80" s="15" t="s">
        <v>1090</v>
      </c>
      <c r="K80" s="16"/>
      <c r="L80" s="16"/>
      <c r="M80" s="16"/>
      <c r="N80" s="16" t="s">
        <v>222</v>
      </c>
      <c r="O80" s="16"/>
      <c r="P80" s="16"/>
      <c r="Q80" s="16">
        <v>1</v>
      </c>
    </row>
    <row r="81" spans="1:17" ht="30" x14ac:dyDescent="0.25">
      <c r="A81" s="18">
        <v>71</v>
      </c>
      <c r="B81" s="14">
        <v>598157</v>
      </c>
      <c r="C81" s="15" t="s">
        <v>1413</v>
      </c>
      <c r="D81" s="15" t="s">
        <v>1392</v>
      </c>
      <c r="E81" s="70" t="s">
        <v>1323</v>
      </c>
      <c r="F81" s="15" t="s">
        <v>1410</v>
      </c>
      <c r="G81" s="15" t="s">
        <v>190</v>
      </c>
      <c r="H81" s="16" t="s">
        <v>8</v>
      </c>
      <c r="I81" s="16" t="s">
        <v>19</v>
      </c>
      <c r="J81" s="15" t="s">
        <v>372</v>
      </c>
      <c r="K81" s="16"/>
      <c r="L81" s="16" t="s">
        <v>108</v>
      </c>
      <c r="M81" s="16"/>
      <c r="N81" s="16"/>
      <c r="O81" s="16"/>
      <c r="P81" s="16"/>
      <c r="Q81" s="16">
        <v>2</v>
      </c>
    </row>
    <row r="82" spans="1:17" ht="30" x14ac:dyDescent="0.25">
      <c r="A82" s="18">
        <v>72</v>
      </c>
      <c r="B82" s="14">
        <v>598158</v>
      </c>
      <c r="C82" s="15" t="s">
        <v>1425</v>
      </c>
      <c r="D82" s="15" t="s">
        <v>1420</v>
      </c>
      <c r="E82" s="70" t="s">
        <v>1323</v>
      </c>
      <c r="F82" s="15" t="s">
        <v>1428</v>
      </c>
      <c r="G82" s="15" t="s">
        <v>1429</v>
      </c>
      <c r="H82" s="16" t="s">
        <v>8</v>
      </c>
      <c r="I82" s="16" t="s">
        <v>18</v>
      </c>
      <c r="J82" s="15" t="s">
        <v>127</v>
      </c>
      <c r="K82" s="16"/>
      <c r="L82" s="16"/>
      <c r="M82" s="16" t="s">
        <v>105</v>
      </c>
      <c r="N82" s="16"/>
      <c r="O82" s="16"/>
      <c r="P82" s="16"/>
      <c r="Q82" s="16">
        <v>2</v>
      </c>
    </row>
    <row r="83" spans="1:17" ht="30" x14ac:dyDescent="0.25">
      <c r="A83" s="18">
        <v>73</v>
      </c>
      <c r="B83" s="14">
        <v>598159</v>
      </c>
      <c r="C83" s="15" t="s">
        <v>1430</v>
      </c>
      <c r="D83" s="15" t="s">
        <v>1431</v>
      </c>
      <c r="E83" s="70" t="s">
        <v>1323</v>
      </c>
      <c r="F83" s="15" t="s">
        <v>197</v>
      </c>
      <c r="G83" s="15" t="s">
        <v>111</v>
      </c>
      <c r="H83" s="16" t="s">
        <v>8</v>
      </c>
      <c r="I83" s="16" t="s">
        <v>19</v>
      </c>
      <c r="J83" s="15" t="s">
        <v>1076</v>
      </c>
      <c r="K83" s="16"/>
      <c r="L83" s="16"/>
      <c r="M83" s="16" t="s">
        <v>105</v>
      </c>
      <c r="N83" s="16"/>
      <c r="O83" s="16"/>
      <c r="P83" s="16"/>
      <c r="Q83" s="16">
        <v>2</v>
      </c>
    </row>
    <row r="84" spans="1:17" ht="30" x14ac:dyDescent="0.25">
      <c r="A84" s="18">
        <v>74</v>
      </c>
      <c r="B84" s="14">
        <v>598160</v>
      </c>
      <c r="C84" s="15" t="s">
        <v>1430</v>
      </c>
      <c r="D84" s="15" t="s">
        <v>1431</v>
      </c>
      <c r="E84" s="70" t="s">
        <v>1323</v>
      </c>
      <c r="F84" s="15" t="s">
        <v>179</v>
      </c>
      <c r="G84" s="15" t="s">
        <v>111</v>
      </c>
      <c r="H84" s="16" t="s">
        <v>8</v>
      </c>
      <c r="I84" s="16" t="s">
        <v>18</v>
      </c>
      <c r="J84" s="15" t="s">
        <v>112</v>
      </c>
      <c r="K84" s="16"/>
      <c r="L84" s="16" t="s">
        <v>108</v>
      </c>
      <c r="M84" s="16"/>
      <c r="N84" s="16"/>
      <c r="O84" s="16"/>
      <c r="P84" s="16"/>
      <c r="Q84" s="16">
        <v>2</v>
      </c>
    </row>
    <row r="85" spans="1:17" ht="30" x14ac:dyDescent="0.25">
      <c r="A85" s="18">
        <v>75</v>
      </c>
      <c r="B85" s="14">
        <v>598161</v>
      </c>
      <c r="C85" s="15" t="s">
        <v>1430</v>
      </c>
      <c r="D85" s="15" t="s">
        <v>1431</v>
      </c>
      <c r="E85" s="70" t="s">
        <v>1323</v>
      </c>
      <c r="F85" s="15" t="s">
        <v>830</v>
      </c>
      <c r="G85" s="15" t="s">
        <v>111</v>
      </c>
      <c r="H85" s="16" t="s">
        <v>8</v>
      </c>
      <c r="I85" s="16" t="s">
        <v>18</v>
      </c>
      <c r="J85" s="15" t="s">
        <v>112</v>
      </c>
      <c r="K85" s="16"/>
      <c r="L85" s="16" t="s">
        <v>261</v>
      </c>
      <c r="M85" s="16"/>
      <c r="N85" s="16"/>
      <c r="O85" s="16"/>
      <c r="P85" s="16"/>
      <c r="Q85" s="16">
        <v>1</v>
      </c>
    </row>
    <row r="86" spans="1:17" ht="30" x14ac:dyDescent="0.25">
      <c r="A86" s="18">
        <v>76</v>
      </c>
      <c r="B86" s="14">
        <v>598162</v>
      </c>
      <c r="C86" s="15" t="s">
        <v>1430</v>
      </c>
      <c r="D86" s="15" t="s">
        <v>1431</v>
      </c>
      <c r="E86" s="70" t="s">
        <v>1323</v>
      </c>
      <c r="F86" s="15" t="s">
        <v>1432</v>
      </c>
      <c r="G86" s="15" t="s">
        <v>111</v>
      </c>
      <c r="H86" s="16" t="s">
        <v>8</v>
      </c>
      <c r="I86" s="16" t="s">
        <v>19</v>
      </c>
      <c r="J86" s="15" t="s">
        <v>117</v>
      </c>
      <c r="K86" s="16"/>
      <c r="L86" s="16"/>
      <c r="M86" s="16" t="s">
        <v>99</v>
      </c>
      <c r="N86" s="16"/>
      <c r="O86" s="16"/>
      <c r="P86" s="16"/>
      <c r="Q86" s="16">
        <v>3</v>
      </c>
    </row>
    <row r="87" spans="1:17" ht="30" x14ac:dyDescent="0.25">
      <c r="A87" s="18">
        <v>77</v>
      </c>
      <c r="B87" s="14">
        <v>598163</v>
      </c>
      <c r="C87" s="15" t="s">
        <v>1430</v>
      </c>
      <c r="D87" s="15" t="s">
        <v>1431</v>
      </c>
      <c r="E87" s="70" t="s">
        <v>1323</v>
      </c>
      <c r="F87" s="15" t="s">
        <v>384</v>
      </c>
      <c r="G87" s="15" t="s">
        <v>655</v>
      </c>
      <c r="H87" s="16" t="s">
        <v>8</v>
      </c>
      <c r="I87" s="16" t="s">
        <v>18</v>
      </c>
      <c r="J87" s="15" t="s">
        <v>397</v>
      </c>
      <c r="K87" s="16" t="s">
        <v>264</v>
      </c>
      <c r="L87" s="16"/>
      <c r="M87" s="16"/>
      <c r="N87" s="16"/>
      <c r="O87" s="16"/>
      <c r="P87" s="16"/>
      <c r="Q87" s="16">
        <v>1</v>
      </c>
    </row>
    <row r="88" spans="1:17" ht="30" x14ac:dyDescent="0.25">
      <c r="A88" s="18">
        <v>78</v>
      </c>
      <c r="B88" s="14">
        <v>598164</v>
      </c>
      <c r="C88" s="15" t="s">
        <v>1433</v>
      </c>
      <c r="D88" s="15" t="s">
        <v>1420</v>
      </c>
      <c r="E88" s="70" t="s">
        <v>1323</v>
      </c>
      <c r="F88" s="15" t="s">
        <v>666</v>
      </c>
      <c r="G88" s="15" t="s">
        <v>111</v>
      </c>
      <c r="H88" s="16" t="s">
        <v>8</v>
      </c>
      <c r="I88" s="16" t="s">
        <v>18</v>
      </c>
      <c r="J88" s="15" t="s">
        <v>127</v>
      </c>
      <c r="K88" s="16"/>
      <c r="L88" s="16"/>
      <c r="M88" s="16" t="s">
        <v>337</v>
      </c>
      <c r="N88" s="16"/>
      <c r="O88" s="16"/>
      <c r="P88" s="16"/>
      <c r="Q88" s="16">
        <v>1</v>
      </c>
    </row>
    <row r="89" spans="1:17" ht="30" x14ac:dyDescent="0.25">
      <c r="A89" s="18">
        <v>79</v>
      </c>
      <c r="B89" s="14">
        <v>598165</v>
      </c>
      <c r="C89" s="15" t="s">
        <v>1434</v>
      </c>
      <c r="D89" s="15" t="s">
        <v>1435</v>
      </c>
      <c r="E89" s="70" t="s">
        <v>1323</v>
      </c>
      <c r="F89" s="15" t="s">
        <v>1436</v>
      </c>
      <c r="G89" s="15" t="s">
        <v>425</v>
      </c>
      <c r="H89" s="16" t="s">
        <v>8</v>
      </c>
      <c r="I89" s="16" t="s">
        <v>18</v>
      </c>
      <c r="J89" s="15" t="s">
        <v>140</v>
      </c>
      <c r="K89" s="16"/>
      <c r="L89" s="16"/>
      <c r="M89" s="16" t="s">
        <v>105</v>
      </c>
      <c r="N89" s="16"/>
      <c r="O89" s="16"/>
      <c r="P89" s="16"/>
      <c r="Q89" s="16">
        <v>2</v>
      </c>
    </row>
    <row r="90" spans="1:17" ht="30" x14ac:dyDescent="0.25">
      <c r="A90" s="18">
        <v>80</v>
      </c>
      <c r="B90" s="14">
        <v>598166</v>
      </c>
      <c r="C90" s="15" t="s">
        <v>1437</v>
      </c>
      <c r="D90" s="15" t="s">
        <v>1339</v>
      </c>
      <c r="E90" s="70" t="s">
        <v>1323</v>
      </c>
      <c r="F90" s="15" t="s">
        <v>977</v>
      </c>
      <c r="G90" s="15" t="s">
        <v>111</v>
      </c>
      <c r="H90" s="16" t="s">
        <v>8</v>
      </c>
      <c r="I90" s="16" t="s">
        <v>19</v>
      </c>
      <c r="J90" s="15" t="s">
        <v>1438</v>
      </c>
      <c r="K90" s="16"/>
      <c r="L90" s="16"/>
      <c r="M90" s="16" t="s">
        <v>248</v>
      </c>
      <c r="N90" s="16"/>
      <c r="O90" s="16"/>
      <c r="P90" s="16"/>
      <c r="Q90" s="16">
        <v>2</v>
      </c>
    </row>
    <row r="91" spans="1:17" ht="30" x14ac:dyDescent="0.25">
      <c r="A91" s="18">
        <v>81</v>
      </c>
      <c r="B91" s="14">
        <v>598167</v>
      </c>
      <c r="C91" s="15" t="s">
        <v>1437</v>
      </c>
      <c r="D91" s="15" t="s">
        <v>1339</v>
      </c>
      <c r="E91" s="70" t="s">
        <v>1323</v>
      </c>
      <c r="F91" s="15" t="s">
        <v>1038</v>
      </c>
      <c r="G91" s="15" t="s">
        <v>111</v>
      </c>
      <c r="H91" s="16" t="s">
        <v>8</v>
      </c>
      <c r="I91" s="16" t="s">
        <v>18</v>
      </c>
      <c r="J91" s="15" t="s">
        <v>127</v>
      </c>
      <c r="K91" s="16" t="s">
        <v>290</v>
      </c>
      <c r="L91" s="16"/>
      <c r="M91" s="16"/>
      <c r="N91" s="16"/>
      <c r="O91" s="16"/>
      <c r="P91" s="16"/>
      <c r="Q91" s="16">
        <v>1</v>
      </c>
    </row>
    <row r="92" spans="1:17" ht="30" x14ac:dyDescent="0.25">
      <c r="A92" s="18">
        <v>82</v>
      </c>
      <c r="B92" s="14">
        <v>598168</v>
      </c>
      <c r="C92" s="15" t="s">
        <v>1437</v>
      </c>
      <c r="D92" s="15" t="s">
        <v>1339</v>
      </c>
      <c r="E92" s="70" t="s">
        <v>1323</v>
      </c>
      <c r="F92" s="15" t="s">
        <v>1352</v>
      </c>
      <c r="G92" s="15" t="s">
        <v>111</v>
      </c>
      <c r="H92" s="16" t="s">
        <v>8</v>
      </c>
      <c r="I92" s="16" t="s">
        <v>19</v>
      </c>
      <c r="J92" s="15" t="s">
        <v>127</v>
      </c>
      <c r="K92" s="16" t="s">
        <v>290</v>
      </c>
      <c r="L92" s="16"/>
      <c r="M92" s="16"/>
      <c r="N92" s="16"/>
      <c r="O92" s="16"/>
      <c r="P92" s="16"/>
      <c r="Q92" s="16">
        <v>1</v>
      </c>
    </row>
    <row r="93" spans="1:17" ht="30" x14ac:dyDescent="0.25">
      <c r="A93" s="18">
        <v>83</v>
      </c>
      <c r="B93" s="14">
        <v>598169</v>
      </c>
      <c r="C93" s="15" t="s">
        <v>1397</v>
      </c>
      <c r="D93" s="15" t="s">
        <v>1398</v>
      </c>
      <c r="E93" s="70" t="s">
        <v>1323</v>
      </c>
      <c r="F93" s="15" t="s">
        <v>1439</v>
      </c>
      <c r="G93" s="15" t="s">
        <v>111</v>
      </c>
      <c r="H93" s="16" t="s">
        <v>8</v>
      </c>
      <c r="I93" s="16" t="s">
        <v>18</v>
      </c>
      <c r="J93" s="15" t="s">
        <v>656</v>
      </c>
      <c r="K93" s="16"/>
      <c r="L93" s="16"/>
      <c r="M93" s="16" t="s">
        <v>119</v>
      </c>
      <c r="N93" s="16"/>
      <c r="O93" s="16"/>
      <c r="P93" s="16"/>
      <c r="Q93" s="16">
        <v>7</v>
      </c>
    </row>
    <row r="94" spans="1:17" ht="30" x14ac:dyDescent="0.25">
      <c r="A94" s="18">
        <v>84</v>
      </c>
      <c r="B94" s="14">
        <v>598170</v>
      </c>
      <c r="C94" s="15" t="s">
        <v>1440</v>
      </c>
      <c r="D94" s="15" t="s">
        <v>1420</v>
      </c>
      <c r="E94" s="70" t="s">
        <v>1323</v>
      </c>
      <c r="F94" s="15" t="s">
        <v>1441</v>
      </c>
      <c r="G94" s="15" t="s">
        <v>111</v>
      </c>
      <c r="H94" s="16" t="s">
        <v>8</v>
      </c>
      <c r="I94" s="16" t="s">
        <v>19</v>
      </c>
      <c r="J94" s="15" t="s">
        <v>1090</v>
      </c>
      <c r="K94" s="16"/>
      <c r="L94" s="16"/>
      <c r="M94" s="16" t="s">
        <v>99</v>
      </c>
      <c r="N94" s="16"/>
      <c r="O94" s="16"/>
      <c r="P94" s="16"/>
      <c r="Q94" s="16">
        <v>3</v>
      </c>
    </row>
    <row r="95" spans="1:17" ht="30" x14ac:dyDescent="0.25">
      <c r="A95" s="18">
        <v>85</v>
      </c>
      <c r="B95" s="14">
        <v>598171</v>
      </c>
      <c r="C95" s="15" t="s">
        <v>1440</v>
      </c>
      <c r="D95" s="15" t="s">
        <v>1420</v>
      </c>
      <c r="E95" s="70" t="s">
        <v>1323</v>
      </c>
      <c r="F95" s="15" t="s">
        <v>1238</v>
      </c>
      <c r="G95" s="15" t="s">
        <v>111</v>
      </c>
      <c r="H95" s="16" t="s">
        <v>8</v>
      </c>
      <c r="I95" s="16" t="s">
        <v>18</v>
      </c>
      <c r="J95" s="15" t="s">
        <v>368</v>
      </c>
      <c r="K95" s="16"/>
      <c r="L95" s="16"/>
      <c r="M95" s="16" t="s">
        <v>99</v>
      </c>
      <c r="N95" s="16"/>
      <c r="O95" s="16"/>
      <c r="P95" s="16"/>
      <c r="Q95" s="16">
        <v>3</v>
      </c>
    </row>
    <row r="96" spans="1:17" ht="30" x14ac:dyDescent="0.25">
      <c r="A96" s="18">
        <v>86</v>
      </c>
      <c r="B96" s="14">
        <v>598172</v>
      </c>
      <c r="C96" s="15" t="s">
        <v>1440</v>
      </c>
      <c r="D96" s="15" t="s">
        <v>1420</v>
      </c>
      <c r="E96" s="70" t="s">
        <v>1323</v>
      </c>
      <c r="F96" s="15" t="s">
        <v>1362</v>
      </c>
      <c r="G96" s="15" t="s">
        <v>111</v>
      </c>
      <c r="H96" s="16" t="s">
        <v>8</v>
      </c>
      <c r="I96" s="16" t="s">
        <v>18</v>
      </c>
      <c r="J96" s="15" t="s">
        <v>270</v>
      </c>
      <c r="K96" s="16"/>
      <c r="L96" s="16"/>
      <c r="M96" s="16" t="s">
        <v>99</v>
      </c>
      <c r="N96" s="16"/>
      <c r="O96" s="16"/>
      <c r="P96" s="16"/>
      <c r="Q96" s="16">
        <v>3</v>
      </c>
    </row>
    <row r="97" spans="1:17" ht="30" x14ac:dyDescent="0.25">
      <c r="A97" s="18">
        <v>87</v>
      </c>
      <c r="B97" s="14">
        <v>598173</v>
      </c>
      <c r="C97" s="15" t="s">
        <v>1442</v>
      </c>
      <c r="D97" s="15" t="s">
        <v>1420</v>
      </c>
      <c r="E97" s="70" t="s">
        <v>1323</v>
      </c>
      <c r="F97" s="15" t="s">
        <v>1048</v>
      </c>
      <c r="G97" s="15" t="s">
        <v>1443</v>
      </c>
      <c r="H97" s="16" t="s">
        <v>8</v>
      </c>
      <c r="I97" s="16" t="s">
        <v>19</v>
      </c>
      <c r="J97" s="15" t="s">
        <v>1444</v>
      </c>
      <c r="K97" s="16"/>
      <c r="L97" s="16"/>
      <c r="M97" s="16" t="s">
        <v>119</v>
      </c>
      <c r="N97" s="16"/>
      <c r="O97" s="16"/>
      <c r="P97" s="16"/>
      <c r="Q97" s="16">
        <v>7</v>
      </c>
    </row>
    <row r="98" spans="1:17" ht="30" x14ac:dyDescent="0.25">
      <c r="A98" s="18">
        <v>88</v>
      </c>
      <c r="B98" s="14">
        <v>598174</v>
      </c>
      <c r="C98" s="15" t="s">
        <v>1442</v>
      </c>
      <c r="D98" s="15" t="s">
        <v>1420</v>
      </c>
      <c r="E98" s="70" t="s">
        <v>1323</v>
      </c>
      <c r="F98" s="15" t="s">
        <v>1006</v>
      </c>
      <c r="G98" s="15" t="s">
        <v>111</v>
      </c>
      <c r="H98" s="16" t="s">
        <v>8</v>
      </c>
      <c r="I98" s="16" t="s">
        <v>18</v>
      </c>
      <c r="J98" s="15" t="s">
        <v>117</v>
      </c>
      <c r="K98" s="16"/>
      <c r="L98" s="16"/>
      <c r="M98" s="16" t="s">
        <v>97</v>
      </c>
      <c r="N98" s="16"/>
      <c r="O98" s="16"/>
      <c r="P98" s="16"/>
      <c r="Q98" s="16">
        <v>6</v>
      </c>
    </row>
    <row r="99" spans="1:17" ht="25.5" x14ac:dyDescent="0.25">
      <c r="A99" s="18">
        <v>89</v>
      </c>
      <c r="B99" s="14">
        <v>598175</v>
      </c>
      <c r="C99" s="15" t="s">
        <v>1445</v>
      </c>
      <c r="D99" s="15" t="s">
        <v>1446</v>
      </c>
      <c r="E99" s="70" t="s">
        <v>1323</v>
      </c>
      <c r="F99" s="15" t="s">
        <v>1447</v>
      </c>
      <c r="G99" s="15" t="s">
        <v>481</v>
      </c>
      <c r="H99" s="16" t="s">
        <v>8</v>
      </c>
      <c r="I99" s="16" t="s">
        <v>19</v>
      </c>
      <c r="J99" s="15" t="s">
        <v>112</v>
      </c>
      <c r="K99" s="16"/>
      <c r="L99" s="16"/>
      <c r="M99" s="16" t="s">
        <v>105</v>
      </c>
      <c r="N99" s="16"/>
      <c r="O99" s="16"/>
      <c r="P99" s="16"/>
      <c r="Q99" s="16">
        <v>2</v>
      </c>
    </row>
    <row r="100" spans="1:17" ht="25.5" x14ac:dyDescent="0.25">
      <c r="A100" s="18">
        <v>90</v>
      </c>
      <c r="B100" s="14">
        <v>598176</v>
      </c>
      <c r="C100" s="15" t="s">
        <v>1445</v>
      </c>
      <c r="D100" s="15" t="s">
        <v>1446</v>
      </c>
      <c r="E100" s="70" t="s">
        <v>1323</v>
      </c>
      <c r="F100" s="15" t="s">
        <v>861</v>
      </c>
      <c r="G100" s="15" t="s">
        <v>1448</v>
      </c>
      <c r="H100" s="16" t="s">
        <v>8</v>
      </c>
      <c r="I100" s="16" t="s">
        <v>18</v>
      </c>
      <c r="J100" s="15" t="s">
        <v>127</v>
      </c>
      <c r="K100" s="16"/>
      <c r="L100" s="16"/>
      <c r="M100" s="16" t="s">
        <v>105</v>
      </c>
      <c r="N100" s="16"/>
      <c r="O100" s="16"/>
      <c r="P100" s="16"/>
      <c r="Q100" s="16">
        <v>2</v>
      </c>
    </row>
    <row r="101" spans="1:17" ht="25.5" x14ac:dyDescent="0.25">
      <c r="A101" s="18">
        <v>91</v>
      </c>
      <c r="B101" s="14">
        <v>598177</v>
      </c>
      <c r="C101" s="15" t="s">
        <v>1445</v>
      </c>
      <c r="D101" s="15" t="s">
        <v>1446</v>
      </c>
      <c r="E101" s="70" t="s">
        <v>1323</v>
      </c>
      <c r="F101" s="15" t="s">
        <v>127</v>
      </c>
      <c r="G101" s="15" t="s">
        <v>111</v>
      </c>
      <c r="H101" s="16" t="s">
        <v>8</v>
      </c>
      <c r="I101" s="16" t="s">
        <v>18</v>
      </c>
      <c r="J101" s="15" t="s">
        <v>127</v>
      </c>
      <c r="K101" s="16"/>
      <c r="L101" s="16"/>
      <c r="M101" s="16" t="s">
        <v>132</v>
      </c>
      <c r="N101" s="16"/>
      <c r="O101" s="16"/>
      <c r="P101" s="16"/>
      <c r="Q101" s="16">
        <v>4</v>
      </c>
    </row>
    <row r="102" spans="1:17" ht="30" x14ac:dyDescent="0.25">
      <c r="A102" s="18">
        <v>92</v>
      </c>
      <c r="B102" s="14">
        <v>598178</v>
      </c>
      <c r="C102" s="15" t="s">
        <v>1449</v>
      </c>
      <c r="D102" s="15" t="s">
        <v>1446</v>
      </c>
      <c r="E102" s="70" t="s">
        <v>1323</v>
      </c>
      <c r="F102" s="15" t="s">
        <v>1450</v>
      </c>
      <c r="G102" s="15" t="s">
        <v>1448</v>
      </c>
      <c r="H102" s="16" t="s">
        <v>8</v>
      </c>
      <c r="I102" s="16" t="s">
        <v>18</v>
      </c>
      <c r="J102" s="15" t="s">
        <v>1451</v>
      </c>
      <c r="K102" s="16"/>
      <c r="L102" s="16"/>
      <c r="M102" s="16" t="s">
        <v>105</v>
      </c>
      <c r="N102" s="16"/>
      <c r="O102" s="16"/>
      <c r="P102" s="16"/>
      <c r="Q102" s="16">
        <v>2</v>
      </c>
    </row>
    <row r="103" spans="1:17" ht="30" x14ac:dyDescent="0.25">
      <c r="A103" s="18">
        <v>93</v>
      </c>
      <c r="B103" s="14">
        <v>598179</v>
      </c>
      <c r="C103" s="15" t="s">
        <v>1452</v>
      </c>
      <c r="D103" s="15" t="s">
        <v>1446</v>
      </c>
      <c r="E103" s="70" t="s">
        <v>1323</v>
      </c>
      <c r="F103" s="15" t="s">
        <v>1453</v>
      </c>
      <c r="G103" s="15" t="s">
        <v>425</v>
      </c>
      <c r="H103" s="16" t="s">
        <v>8</v>
      </c>
      <c r="I103" s="16" t="s">
        <v>18</v>
      </c>
      <c r="J103" s="15" t="s">
        <v>140</v>
      </c>
      <c r="K103" s="16"/>
      <c r="L103" s="16"/>
      <c r="M103" s="16" t="s">
        <v>132</v>
      </c>
      <c r="N103" s="16"/>
      <c r="O103" s="16"/>
      <c r="P103" s="16"/>
      <c r="Q103" s="16">
        <v>4</v>
      </c>
    </row>
    <row r="104" spans="1:17" ht="30" x14ac:dyDescent="0.25">
      <c r="A104" s="18">
        <v>94</v>
      </c>
      <c r="B104" s="14">
        <v>598180</v>
      </c>
      <c r="C104" s="15" t="s">
        <v>1454</v>
      </c>
      <c r="D104" s="15" t="s">
        <v>1431</v>
      </c>
      <c r="E104" s="70" t="s">
        <v>1323</v>
      </c>
      <c r="F104" s="15" t="s">
        <v>1455</v>
      </c>
      <c r="G104" s="15" t="s">
        <v>111</v>
      </c>
      <c r="H104" s="16" t="s">
        <v>8</v>
      </c>
      <c r="I104" s="16" t="s">
        <v>18</v>
      </c>
      <c r="J104" s="15" t="s">
        <v>117</v>
      </c>
      <c r="K104" s="16"/>
      <c r="L104" s="16"/>
      <c r="M104" s="16" t="s">
        <v>118</v>
      </c>
      <c r="N104" s="16"/>
      <c r="O104" s="16"/>
      <c r="P104" s="16"/>
      <c r="Q104" s="16">
        <v>7</v>
      </c>
    </row>
    <row r="105" spans="1:17" ht="30" x14ac:dyDescent="0.25">
      <c r="A105" s="18">
        <v>95</v>
      </c>
      <c r="B105" s="14">
        <v>598181</v>
      </c>
      <c r="C105" s="15" t="s">
        <v>1456</v>
      </c>
      <c r="D105" s="15" t="s">
        <v>1431</v>
      </c>
      <c r="E105" s="70" t="s">
        <v>1323</v>
      </c>
      <c r="F105" s="15" t="s">
        <v>195</v>
      </c>
      <c r="G105" s="15" t="s">
        <v>111</v>
      </c>
      <c r="H105" s="16" t="s">
        <v>7</v>
      </c>
      <c r="I105" s="16" t="s">
        <v>18</v>
      </c>
      <c r="J105" s="15" t="s">
        <v>195</v>
      </c>
      <c r="K105" s="16"/>
      <c r="L105" s="16"/>
      <c r="M105" s="16"/>
      <c r="N105" s="16"/>
      <c r="O105" s="16"/>
      <c r="P105" s="16" t="s">
        <v>132</v>
      </c>
      <c r="Q105" s="16">
        <v>1</v>
      </c>
    </row>
    <row r="106" spans="1:17" ht="30" x14ac:dyDescent="0.25">
      <c r="A106" s="18">
        <v>96</v>
      </c>
      <c r="B106" s="14">
        <v>598182</v>
      </c>
      <c r="C106" s="15" t="s">
        <v>1457</v>
      </c>
      <c r="D106" s="15" t="s">
        <v>1458</v>
      </c>
      <c r="E106" s="70" t="s">
        <v>1323</v>
      </c>
      <c r="F106" s="15" t="s">
        <v>327</v>
      </c>
      <c r="G106" s="15" t="s">
        <v>111</v>
      </c>
      <c r="H106" s="16" t="s">
        <v>8</v>
      </c>
      <c r="I106" s="16" t="s">
        <v>18</v>
      </c>
      <c r="J106" s="15" t="s">
        <v>368</v>
      </c>
      <c r="K106" s="16"/>
      <c r="L106" s="16"/>
      <c r="M106" s="16" t="s">
        <v>154</v>
      </c>
      <c r="N106" s="16"/>
      <c r="O106" s="16"/>
      <c r="P106" s="16"/>
      <c r="Q106" s="16">
        <v>3</v>
      </c>
    </row>
    <row r="107" spans="1:17" ht="30" x14ac:dyDescent="0.25">
      <c r="A107" s="18">
        <v>97</v>
      </c>
      <c r="B107" s="14">
        <v>598183</v>
      </c>
      <c r="C107" s="15" t="s">
        <v>1413</v>
      </c>
      <c r="D107" s="15" t="s">
        <v>1392</v>
      </c>
      <c r="E107" s="70" t="s">
        <v>1323</v>
      </c>
      <c r="F107" s="15" t="s">
        <v>1047</v>
      </c>
      <c r="G107" s="15" t="s">
        <v>111</v>
      </c>
      <c r="H107" s="16" t="s">
        <v>7</v>
      </c>
      <c r="I107" s="16" t="s">
        <v>18</v>
      </c>
      <c r="J107" s="15" t="s">
        <v>127</v>
      </c>
      <c r="K107" s="16"/>
      <c r="L107" s="16"/>
      <c r="M107" s="16"/>
      <c r="N107" s="16" t="s">
        <v>222</v>
      </c>
      <c r="O107" s="16"/>
      <c r="P107" s="16"/>
      <c r="Q107" s="16">
        <v>1</v>
      </c>
    </row>
    <row r="108" spans="1:17" ht="30" x14ac:dyDescent="0.25">
      <c r="A108" s="18">
        <v>98</v>
      </c>
      <c r="B108" s="14">
        <v>598184</v>
      </c>
      <c r="C108" s="15" t="s">
        <v>1459</v>
      </c>
      <c r="D108" s="15" t="s">
        <v>1368</v>
      </c>
      <c r="E108" s="70" t="s">
        <v>1323</v>
      </c>
      <c r="F108" s="15" t="s">
        <v>1048</v>
      </c>
      <c r="G108" s="15" t="s">
        <v>111</v>
      </c>
      <c r="H108" s="16" t="s">
        <v>8</v>
      </c>
      <c r="I108" s="16" t="s">
        <v>19</v>
      </c>
      <c r="J108" s="15" t="s">
        <v>368</v>
      </c>
      <c r="K108" s="16"/>
      <c r="L108" s="16"/>
      <c r="M108" s="16" t="s">
        <v>105</v>
      </c>
      <c r="N108" s="16"/>
      <c r="O108" s="16"/>
      <c r="P108" s="16"/>
      <c r="Q108" s="16">
        <v>1</v>
      </c>
    </row>
    <row r="109" spans="1:17" ht="30" x14ac:dyDescent="0.25">
      <c r="A109" s="18">
        <v>99</v>
      </c>
      <c r="B109" s="14">
        <v>598185</v>
      </c>
      <c r="C109" s="15" t="s">
        <v>1359</v>
      </c>
      <c r="D109" s="15" t="s">
        <v>1360</v>
      </c>
      <c r="E109" s="70" t="s">
        <v>1323</v>
      </c>
      <c r="F109" s="15" t="s">
        <v>659</v>
      </c>
      <c r="G109" s="15" t="s">
        <v>111</v>
      </c>
      <c r="H109" s="16" t="s">
        <v>8</v>
      </c>
      <c r="I109" s="16" t="s">
        <v>19</v>
      </c>
      <c r="J109" s="15" t="s">
        <v>372</v>
      </c>
      <c r="K109" s="16" t="s">
        <v>290</v>
      </c>
      <c r="L109" s="16"/>
      <c r="M109" s="16"/>
      <c r="N109" s="16"/>
      <c r="O109" s="16"/>
      <c r="P109" s="16"/>
      <c r="Q109" s="16">
        <v>3</v>
      </c>
    </row>
    <row r="110" spans="1:17" ht="30" x14ac:dyDescent="0.25">
      <c r="A110" s="18">
        <v>100</v>
      </c>
      <c r="B110" s="14">
        <v>598186</v>
      </c>
      <c r="C110" s="15" t="s">
        <v>1359</v>
      </c>
      <c r="D110" s="15" t="s">
        <v>1360</v>
      </c>
      <c r="E110" s="70" t="s">
        <v>1323</v>
      </c>
      <c r="F110" s="15" t="s">
        <v>212</v>
      </c>
      <c r="G110" s="15" t="s">
        <v>111</v>
      </c>
      <c r="H110" s="16" t="s">
        <v>8</v>
      </c>
      <c r="I110" s="16" t="s">
        <v>18</v>
      </c>
      <c r="J110" s="15" t="s">
        <v>127</v>
      </c>
      <c r="K110" s="16"/>
      <c r="L110" s="16"/>
      <c r="M110" s="16" t="s">
        <v>154</v>
      </c>
      <c r="N110" s="16"/>
      <c r="O110" s="16"/>
      <c r="P110" s="16"/>
      <c r="Q110" s="16">
        <v>4</v>
      </c>
    </row>
    <row r="111" spans="1:17" ht="30" x14ac:dyDescent="0.25">
      <c r="A111" s="18">
        <v>101</v>
      </c>
      <c r="B111" s="14">
        <v>598187</v>
      </c>
      <c r="C111" s="15" t="s">
        <v>1460</v>
      </c>
      <c r="D111" s="15" t="s">
        <v>1461</v>
      </c>
      <c r="E111" s="70" t="s">
        <v>1323</v>
      </c>
      <c r="F111" s="15" t="s">
        <v>1462</v>
      </c>
      <c r="G111" s="15" t="s">
        <v>111</v>
      </c>
      <c r="H111" s="16" t="s">
        <v>8</v>
      </c>
      <c r="I111" s="16" t="s">
        <v>19</v>
      </c>
      <c r="J111" s="15" t="s">
        <v>112</v>
      </c>
      <c r="K111" s="16"/>
      <c r="L111" s="16"/>
      <c r="M111" s="16" t="s">
        <v>132</v>
      </c>
      <c r="N111" s="16"/>
      <c r="O111" s="16"/>
      <c r="P111" s="16"/>
      <c r="Q111" s="16">
        <v>4</v>
      </c>
    </row>
    <row r="112" spans="1:17" ht="30" x14ac:dyDescent="0.25">
      <c r="A112" s="18">
        <v>102</v>
      </c>
      <c r="B112" s="14">
        <v>598188</v>
      </c>
      <c r="C112" s="15" t="s">
        <v>1460</v>
      </c>
      <c r="D112" s="15" t="s">
        <v>1461</v>
      </c>
      <c r="E112" s="70" t="s">
        <v>1323</v>
      </c>
      <c r="F112" s="15" t="s">
        <v>1463</v>
      </c>
      <c r="G112" s="15" t="s">
        <v>111</v>
      </c>
      <c r="H112" s="16" t="s">
        <v>8</v>
      </c>
      <c r="I112" s="16" t="s">
        <v>18</v>
      </c>
      <c r="J112" s="15" t="s">
        <v>127</v>
      </c>
      <c r="K112" s="16"/>
      <c r="L112" s="16"/>
      <c r="M112" s="16" t="s">
        <v>99</v>
      </c>
      <c r="N112" s="16"/>
      <c r="O112" s="16"/>
      <c r="P112" s="16"/>
      <c r="Q112" s="16">
        <v>3</v>
      </c>
    </row>
    <row r="113" spans="1:17" ht="30" x14ac:dyDescent="0.25">
      <c r="A113" s="18">
        <v>103</v>
      </c>
      <c r="B113" s="14">
        <v>598189</v>
      </c>
      <c r="C113" s="15" t="s">
        <v>1460</v>
      </c>
      <c r="D113" s="15" t="s">
        <v>1461</v>
      </c>
      <c r="E113" s="70" t="s">
        <v>1323</v>
      </c>
      <c r="F113" s="15" t="s">
        <v>1464</v>
      </c>
      <c r="G113" s="15" t="s">
        <v>111</v>
      </c>
      <c r="H113" s="16" t="s">
        <v>8</v>
      </c>
      <c r="I113" s="16" t="s">
        <v>18</v>
      </c>
      <c r="J113" s="15" t="s">
        <v>127</v>
      </c>
      <c r="K113" s="16"/>
      <c r="L113" s="16"/>
      <c r="M113" s="16" t="s">
        <v>154</v>
      </c>
      <c r="N113" s="16"/>
      <c r="O113" s="16"/>
      <c r="P113" s="16"/>
      <c r="Q113" s="16">
        <v>5</v>
      </c>
    </row>
    <row r="114" spans="1:17" ht="30" x14ac:dyDescent="0.25">
      <c r="A114" s="18">
        <v>104</v>
      </c>
      <c r="B114" s="14">
        <v>598190</v>
      </c>
      <c r="C114" s="15" t="s">
        <v>1460</v>
      </c>
      <c r="D114" s="15" t="s">
        <v>1461</v>
      </c>
      <c r="E114" s="70" t="s">
        <v>1323</v>
      </c>
      <c r="F114" s="15" t="s">
        <v>1465</v>
      </c>
      <c r="G114" s="15" t="s">
        <v>111</v>
      </c>
      <c r="H114" s="16" t="s">
        <v>8</v>
      </c>
      <c r="I114" s="16" t="s">
        <v>18</v>
      </c>
      <c r="J114" s="15" t="s">
        <v>112</v>
      </c>
      <c r="K114" s="16"/>
      <c r="L114" s="16"/>
      <c r="M114" s="16" t="s">
        <v>97</v>
      </c>
      <c r="N114" s="16"/>
      <c r="O114" s="16"/>
      <c r="P114" s="16"/>
      <c r="Q114" s="16">
        <v>6</v>
      </c>
    </row>
    <row r="115" spans="1:17" ht="30" x14ac:dyDescent="0.25">
      <c r="A115" s="18">
        <v>105</v>
      </c>
      <c r="B115" s="14">
        <v>598191</v>
      </c>
      <c r="C115" s="15" t="s">
        <v>1363</v>
      </c>
      <c r="D115" s="15" t="s">
        <v>1364</v>
      </c>
      <c r="E115" s="70" t="s">
        <v>1323</v>
      </c>
      <c r="F115" s="15" t="s">
        <v>135</v>
      </c>
      <c r="G115" s="15" t="s">
        <v>111</v>
      </c>
      <c r="H115" s="16" t="s">
        <v>7</v>
      </c>
      <c r="I115" s="16" t="s">
        <v>19</v>
      </c>
      <c r="J115" s="15" t="s">
        <v>112</v>
      </c>
      <c r="K115" s="16"/>
      <c r="L115" s="16"/>
      <c r="M115" s="16"/>
      <c r="N115" s="16" t="s">
        <v>264</v>
      </c>
      <c r="O115" s="16"/>
      <c r="P115" s="16"/>
      <c r="Q115" s="16">
        <v>1</v>
      </c>
    </row>
    <row r="116" spans="1:17" ht="30" x14ac:dyDescent="0.25">
      <c r="A116" s="18">
        <v>106</v>
      </c>
      <c r="B116" s="14">
        <v>598192</v>
      </c>
      <c r="C116" s="15" t="s">
        <v>1363</v>
      </c>
      <c r="D116" s="15" t="s">
        <v>1364</v>
      </c>
      <c r="E116" s="70" t="s">
        <v>1323</v>
      </c>
      <c r="F116" s="15" t="s">
        <v>1466</v>
      </c>
      <c r="G116" s="15" t="s">
        <v>111</v>
      </c>
      <c r="H116" s="16" t="s">
        <v>7</v>
      </c>
      <c r="I116" s="16" t="s">
        <v>19</v>
      </c>
      <c r="J116" s="15" t="s">
        <v>117</v>
      </c>
      <c r="K116" s="16"/>
      <c r="L116" s="16"/>
      <c r="M116" s="16"/>
      <c r="N116" s="16" t="s">
        <v>264</v>
      </c>
      <c r="O116" s="16"/>
      <c r="P116" s="16"/>
      <c r="Q116" s="16">
        <v>1</v>
      </c>
    </row>
    <row r="117" spans="1:17" ht="30" x14ac:dyDescent="0.25">
      <c r="A117" s="18">
        <v>107</v>
      </c>
      <c r="B117" s="14">
        <v>598193</v>
      </c>
      <c r="C117" s="15" t="s">
        <v>1365</v>
      </c>
      <c r="D117" s="15" t="s">
        <v>1366</v>
      </c>
      <c r="E117" s="70" t="s">
        <v>1323</v>
      </c>
      <c r="F117" s="15" t="s">
        <v>1416</v>
      </c>
      <c r="G117" s="15" t="s">
        <v>111</v>
      </c>
      <c r="H117" s="16" t="s">
        <v>7</v>
      </c>
      <c r="I117" s="16" t="s">
        <v>19</v>
      </c>
      <c r="J117" s="15" t="s">
        <v>117</v>
      </c>
      <c r="K117" s="16"/>
      <c r="L117" s="16"/>
      <c r="M117" s="16"/>
      <c r="N117" s="16" t="s">
        <v>290</v>
      </c>
      <c r="O117" s="16"/>
      <c r="P117" s="16"/>
      <c r="Q117" s="16">
        <v>1</v>
      </c>
    </row>
    <row r="118" spans="1:17" ht="30" x14ac:dyDescent="0.25">
      <c r="A118" s="18">
        <v>108</v>
      </c>
      <c r="B118" s="14">
        <v>598194</v>
      </c>
      <c r="C118" s="15" t="s">
        <v>1365</v>
      </c>
      <c r="D118" s="15" t="s">
        <v>1366</v>
      </c>
      <c r="E118" s="70" t="s">
        <v>1323</v>
      </c>
      <c r="F118" s="15" t="s">
        <v>255</v>
      </c>
      <c r="G118" s="15" t="s">
        <v>111</v>
      </c>
      <c r="H118" s="16" t="s">
        <v>7</v>
      </c>
      <c r="I118" s="16" t="s">
        <v>19</v>
      </c>
      <c r="J118" s="15" t="s">
        <v>114</v>
      </c>
      <c r="K118" s="16"/>
      <c r="L118" s="16"/>
      <c r="M118" s="16"/>
      <c r="N118" s="16" t="s">
        <v>312</v>
      </c>
      <c r="O118" s="16"/>
      <c r="P118" s="16"/>
      <c r="Q118" s="16">
        <v>1</v>
      </c>
    </row>
    <row r="119" spans="1:17" ht="30" x14ac:dyDescent="0.25">
      <c r="A119" s="18">
        <v>109</v>
      </c>
      <c r="B119" s="14">
        <v>598195</v>
      </c>
      <c r="C119" s="15" t="s">
        <v>1467</v>
      </c>
      <c r="D119" s="15" t="s">
        <v>1468</v>
      </c>
      <c r="E119" s="70" t="s">
        <v>1323</v>
      </c>
      <c r="F119" s="15" t="s">
        <v>1469</v>
      </c>
      <c r="G119" s="15" t="s">
        <v>111</v>
      </c>
      <c r="H119" s="16" t="s">
        <v>7</v>
      </c>
      <c r="I119" s="16" t="s">
        <v>18</v>
      </c>
      <c r="J119" s="15" t="s">
        <v>112</v>
      </c>
      <c r="K119" s="16"/>
      <c r="L119" s="16"/>
      <c r="M119" s="16"/>
      <c r="N119" s="16"/>
      <c r="O119" s="16"/>
      <c r="P119" s="16" t="s">
        <v>248</v>
      </c>
      <c r="Q119" s="16">
        <v>1</v>
      </c>
    </row>
    <row r="120" spans="1:17" ht="30" x14ac:dyDescent="0.25">
      <c r="A120" s="18">
        <v>110</v>
      </c>
      <c r="B120" s="14">
        <v>598196</v>
      </c>
      <c r="C120" s="15" t="s">
        <v>1467</v>
      </c>
      <c r="D120" s="15" t="s">
        <v>1468</v>
      </c>
      <c r="E120" s="70" t="s">
        <v>1323</v>
      </c>
      <c r="F120" s="15" t="s">
        <v>657</v>
      </c>
      <c r="G120" s="15" t="s">
        <v>111</v>
      </c>
      <c r="H120" s="16" t="s">
        <v>8</v>
      </c>
      <c r="I120" s="16" t="s">
        <v>19</v>
      </c>
      <c r="J120" s="15" t="s">
        <v>145</v>
      </c>
      <c r="K120" s="16"/>
      <c r="L120" s="16" t="s">
        <v>108</v>
      </c>
      <c r="M120" s="16"/>
      <c r="N120" s="16"/>
      <c r="O120" s="16"/>
      <c r="P120" s="16"/>
      <c r="Q120" s="16">
        <v>1</v>
      </c>
    </row>
    <row r="121" spans="1:17" ht="30" x14ac:dyDescent="0.25">
      <c r="A121" s="18">
        <v>111</v>
      </c>
      <c r="B121" s="14">
        <v>598197</v>
      </c>
      <c r="C121" s="15" t="s">
        <v>1467</v>
      </c>
      <c r="D121" s="15" t="s">
        <v>1468</v>
      </c>
      <c r="E121" s="70" t="s">
        <v>1323</v>
      </c>
      <c r="F121" s="15" t="s">
        <v>1470</v>
      </c>
      <c r="G121" s="15" t="s">
        <v>1471</v>
      </c>
      <c r="H121" s="16" t="s">
        <v>8</v>
      </c>
      <c r="I121" s="16" t="s">
        <v>18</v>
      </c>
      <c r="J121" s="15" t="s">
        <v>140</v>
      </c>
      <c r="K121" s="16"/>
      <c r="L121" s="16"/>
      <c r="M121" s="16" t="s">
        <v>105</v>
      </c>
      <c r="N121" s="16"/>
      <c r="O121" s="16"/>
      <c r="P121" s="16"/>
      <c r="Q121" s="16">
        <v>2</v>
      </c>
    </row>
    <row r="122" spans="1:17" ht="30" x14ac:dyDescent="0.25">
      <c r="A122" s="18">
        <v>112</v>
      </c>
      <c r="B122" s="14">
        <v>598198</v>
      </c>
      <c r="C122" s="15" t="s">
        <v>1467</v>
      </c>
      <c r="D122" s="15" t="s">
        <v>1468</v>
      </c>
      <c r="E122" s="70" t="s">
        <v>1323</v>
      </c>
      <c r="F122" s="15" t="s">
        <v>1472</v>
      </c>
      <c r="G122" s="15" t="s">
        <v>111</v>
      </c>
      <c r="H122" s="16" t="s">
        <v>8</v>
      </c>
      <c r="I122" s="16" t="s">
        <v>18</v>
      </c>
      <c r="J122" s="15" t="s">
        <v>127</v>
      </c>
      <c r="K122" s="16"/>
      <c r="L122" s="16"/>
      <c r="M122" s="16" t="s">
        <v>105</v>
      </c>
      <c r="N122" s="16"/>
      <c r="O122" s="16"/>
      <c r="P122" s="16"/>
      <c r="Q122" s="16">
        <v>2</v>
      </c>
    </row>
    <row r="123" spans="1:17" ht="45" x14ac:dyDescent="0.25">
      <c r="A123" s="18">
        <v>113</v>
      </c>
      <c r="B123" s="14">
        <v>598199</v>
      </c>
      <c r="C123" s="15" t="s">
        <v>1473</v>
      </c>
      <c r="D123" s="15" t="s">
        <v>1339</v>
      </c>
      <c r="E123" s="70" t="s">
        <v>1323</v>
      </c>
      <c r="F123" s="15" t="s">
        <v>861</v>
      </c>
      <c r="G123" s="15" t="s">
        <v>111</v>
      </c>
      <c r="H123" s="16" t="s">
        <v>8</v>
      </c>
      <c r="I123" s="16" t="s">
        <v>18</v>
      </c>
      <c r="J123" s="15" t="s">
        <v>1399</v>
      </c>
      <c r="K123" s="16"/>
      <c r="L123" s="16"/>
      <c r="M123" s="16" t="s">
        <v>99</v>
      </c>
      <c r="N123" s="16"/>
      <c r="O123" s="16"/>
      <c r="P123" s="16"/>
      <c r="Q123" s="16">
        <v>2</v>
      </c>
    </row>
    <row r="124" spans="1:17" ht="45" x14ac:dyDescent="0.25">
      <c r="A124" s="18">
        <v>114</v>
      </c>
      <c r="B124" s="14">
        <v>598200</v>
      </c>
      <c r="C124" s="15" t="s">
        <v>1445</v>
      </c>
      <c r="D124" s="15" t="s">
        <v>1446</v>
      </c>
      <c r="E124" s="70" t="s">
        <v>1323</v>
      </c>
      <c r="F124" s="15" t="s">
        <v>1474</v>
      </c>
      <c r="G124" s="15" t="s">
        <v>111</v>
      </c>
      <c r="H124" s="16" t="s">
        <v>8</v>
      </c>
      <c r="I124" s="16" t="s">
        <v>18</v>
      </c>
      <c r="J124" s="15" t="s">
        <v>1475</v>
      </c>
      <c r="K124" s="16"/>
      <c r="L124" s="16" t="s">
        <v>108</v>
      </c>
      <c r="M124" s="16"/>
      <c r="N124" s="16"/>
      <c r="O124" s="16"/>
      <c r="P124" s="16"/>
      <c r="Q124" s="16">
        <v>2</v>
      </c>
    </row>
    <row r="125" spans="1:17" ht="30" x14ac:dyDescent="0.25">
      <c r="A125" s="18">
        <v>115</v>
      </c>
      <c r="B125" s="14">
        <v>598201</v>
      </c>
      <c r="C125" s="15" t="s">
        <v>1476</v>
      </c>
      <c r="D125" s="15" t="s">
        <v>1477</v>
      </c>
      <c r="E125" s="70" t="s">
        <v>1323</v>
      </c>
      <c r="F125" s="15" t="s">
        <v>230</v>
      </c>
      <c r="G125" s="15" t="s">
        <v>111</v>
      </c>
      <c r="H125" s="16" t="s">
        <v>8</v>
      </c>
      <c r="I125" s="16" t="s">
        <v>18</v>
      </c>
      <c r="J125" s="15" t="s">
        <v>368</v>
      </c>
      <c r="K125" s="16"/>
      <c r="L125" s="16"/>
      <c r="M125" s="16" t="s">
        <v>99</v>
      </c>
      <c r="N125" s="16"/>
      <c r="O125" s="16"/>
      <c r="P125" s="16"/>
      <c r="Q125" s="16">
        <v>4</v>
      </c>
    </row>
    <row r="126" spans="1:17" ht="30" x14ac:dyDescent="0.25">
      <c r="A126" s="18">
        <v>116</v>
      </c>
      <c r="B126" s="14">
        <v>598202</v>
      </c>
      <c r="C126" s="15" t="s">
        <v>1476</v>
      </c>
      <c r="D126" s="15" t="s">
        <v>1477</v>
      </c>
      <c r="E126" s="70" t="s">
        <v>1323</v>
      </c>
      <c r="F126" s="15" t="s">
        <v>1478</v>
      </c>
      <c r="G126" s="15" t="s">
        <v>111</v>
      </c>
      <c r="H126" s="16" t="s">
        <v>8</v>
      </c>
      <c r="I126" s="16" t="s">
        <v>18</v>
      </c>
      <c r="J126" s="15" t="s">
        <v>368</v>
      </c>
      <c r="K126" s="16"/>
      <c r="L126" s="16"/>
      <c r="M126" s="16" t="s">
        <v>105</v>
      </c>
      <c r="N126" s="16"/>
      <c r="O126" s="16"/>
      <c r="P126" s="16"/>
      <c r="Q126" s="16">
        <v>1</v>
      </c>
    </row>
    <row r="127" spans="1:17" ht="30" x14ac:dyDescent="0.25">
      <c r="A127" s="18">
        <v>117</v>
      </c>
      <c r="B127" s="14">
        <v>598203</v>
      </c>
      <c r="C127" s="15" t="s">
        <v>1476</v>
      </c>
      <c r="D127" s="15" t="s">
        <v>1477</v>
      </c>
      <c r="E127" s="70" t="s">
        <v>1323</v>
      </c>
      <c r="F127" s="15" t="s">
        <v>1479</v>
      </c>
      <c r="G127" s="15" t="s">
        <v>111</v>
      </c>
      <c r="H127" s="16" t="s">
        <v>8</v>
      </c>
      <c r="I127" s="16" t="s">
        <v>18</v>
      </c>
      <c r="J127" s="15" t="s">
        <v>104</v>
      </c>
      <c r="K127" s="16" t="s">
        <v>224</v>
      </c>
      <c r="L127" s="16"/>
      <c r="M127" s="16"/>
      <c r="N127" s="16"/>
      <c r="O127" s="16"/>
      <c r="P127" s="16"/>
      <c r="Q127" s="16">
        <v>1</v>
      </c>
    </row>
    <row r="128" spans="1:17" ht="30" x14ac:dyDescent="0.25">
      <c r="A128" s="18">
        <v>118</v>
      </c>
      <c r="B128" s="14">
        <v>598204</v>
      </c>
      <c r="C128" s="15" t="s">
        <v>1476</v>
      </c>
      <c r="D128" s="15" t="s">
        <v>1477</v>
      </c>
      <c r="E128" s="70" t="s">
        <v>1323</v>
      </c>
      <c r="F128" s="15" t="s">
        <v>1480</v>
      </c>
      <c r="G128" s="15" t="s">
        <v>111</v>
      </c>
      <c r="H128" s="16" t="s">
        <v>8</v>
      </c>
      <c r="I128" s="16" t="s">
        <v>19</v>
      </c>
      <c r="J128" s="15" t="s">
        <v>368</v>
      </c>
      <c r="K128" s="16" t="s">
        <v>224</v>
      </c>
      <c r="L128" s="16"/>
      <c r="M128" s="16"/>
      <c r="N128" s="16"/>
      <c r="O128" s="16"/>
      <c r="P128" s="16"/>
      <c r="Q128" s="16">
        <v>1</v>
      </c>
    </row>
    <row r="129" spans="1:17" ht="30" x14ac:dyDescent="0.25">
      <c r="A129" s="18">
        <v>119</v>
      </c>
      <c r="B129" s="14">
        <v>598205</v>
      </c>
      <c r="C129" s="15" t="s">
        <v>1476</v>
      </c>
      <c r="D129" s="15" t="s">
        <v>1477</v>
      </c>
      <c r="E129" s="70" t="s">
        <v>1323</v>
      </c>
      <c r="F129" s="15" t="s">
        <v>1034</v>
      </c>
      <c r="G129" s="15" t="s">
        <v>111</v>
      </c>
      <c r="H129" s="16" t="s">
        <v>8</v>
      </c>
      <c r="I129" s="16" t="s">
        <v>18</v>
      </c>
      <c r="J129" s="15" t="s">
        <v>1481</v>
      </c>
      <c r="K129" s="16" t="s">
        <v>290</v>
      </c>
      <c r="L129" s="16"/>
      <c r="M129" s="16"/>
      <c r="N129" s="16"/>
      <c r="O129" s="16"/>
      <c r="P129" s="16"/>
      <c r="Q129" s="16">
        <v>1</v>
      </c>
    </row>
    <row r="130" spans="1:17" ht="30" x14ac:dyDescent="0.25">
      <c r="A130" s="18">
        <v>120</v>
      </c>
      <c r="B130" s="14">
        <v>598206</v>
      </c>
      <c r="C130" s="15" t="s">
        <v>1476</v>
      </c>
      <c r="D130" s="15" t="s">
        <v>1477</v>
      </c>
      <c r="E130" s="70" t="s">
        <v>1323</v>
      </c>
      <c r="F130" s="15" t="s">
        <v>1482</v>
      </c>
      <c r="G130" s="15" t="s">
        <v>111</v>
      </c>
      <c r="H130" s="16" t="s">
        <v>7</v>
      </c>
      <c r="I130" s="16" t="s">
        <v>19</v>
      </c>
      <c r="J130" s="15" t="s">
        <v>195</v>
      </c>
      <c r="K130" s="16"/>
      <c r="L130" s="16"/>
      <c r="M130" s="16"/>
      <c r="N130" s="16" t="s">
        <v>224</v>
      </c>
      <c r="O130" s="16"/>
      <c r="P130" s="16"/>
      <c r="Q130" s="16">
        <v>1</v>
      </c>
    </row>
    <row r="131" spans="1:17" ht="45" x14ac:dyDescent="0.25">
      <c r="A131" s="18">
        <v>121</v>
      </c>
      <c r="B131" s="14">
        <v>598207</v>
      </c>
      <c r="C131" s="15" t="s">
        <v>1483</v>
      </c>
      <c r="D131" s="15" t="s">
        <v>1420</v>
      </c>
      <c r="E131" s="70" t="s">
        <v>1323</v>
      </c>
      <c r="F131" s="15" t="s">
        <v>1484</v>
      </c>
      <c r="G131" s="15" t="s">
        <v>486</v>
      </c>
      <c r="H131" s="16" t="s">
        <v>8</v>
      </c>
      <c r="I131" s="16" t="s">
        <v>18</v>
      </c>
      <c r="J131" s="15" t="s">
        <v>1399</v>
      </c>
      <c r="K131" s="16" t="s">
        <v>172</v>
      </c>
      <c r="L131" s="16"/>
      <c r="M131" s="16"/>
      <c r="N131" s="16"/>
      <c r="O131" s="16"/>
      <c r="P131" s="16"/>
      <c r="Q131" s="16">
        <v>1</v>
      </c>
    </row>
    <row r="132" spans="1:17" ht="30" x14ac:dyDescent="0.25">
      <c r="A132" s="18">
        <v>122</v>
      </c>
      <c r="B132" s="14">
        <v>598208</v>
      </c>
      <c r="C132" s="15" t="s">
        <v>1483</v>
      </c>
      <c r="D132" s="15" t="s">
        <v>1420</v>
      </c>
      <c r="E132" s="70" t="s">
        <v>1323</v>
      </c>
      <c r="F132" s="15" t="s">
        <v>1485</v>
      </c>
      <c r="G132" s="15" t="s">
        <v>152</v>
      </c>
      <c r="H132" s="16" t="s">
        <v>8</v>
      </c>
      <c r="I132" s="16" t="s">
        <v>19</v>
      </c>
      <c r="J132" s="15" t="s">
        <v>1486</v>
      </c>
      <c r="K132" s="16"/>
      <c r="L132" s="16" t="s">
        <v>464</v>
      </c>
      <c r="M132" s="16"/>
      <c r="N132" s="16"/>
      <c r="O132" s="16"/>
      <c r="P132" s="16"/>
      <c r="Q132" s="16">
        <v>1</v>
      </c>
    </row>
    <row r="133" spans="1:17" ht="30" x14ac:dyDescent="0.25">
      <c r="A133" s="18">
        <v>123</v>
      </c>
      <c r="B133" s="14">
        <v>598209</v>
      </c>
      <c r="C133" s="15" t="s">
        <v>1487</v>
      </c>
      <c r="D133" s="15" t="s">
        <v>1477</v>
      </c>
      <c r="E133" s="70" t="s">
        <v>1323</v>
      </c>
      <c r="F133" s="15" t="s">
        <v>657</v>
      </c>
      <c r="G133" s="15" t="s">
        <v>111</v>
      </c>
      <c r="H133" s="16" t="s">
        <v>8</v>
      </c>
      <c r="I133" s="16" t="s">
        <v>19</v>
      </c>
      <c r="J133" s="15" t="s">
        <v>127</v>
      </c>
      <c r="K133" s="16"/>
      <c r="L133" s="16" t="s">
        <v>261</v>
      </c>
      <c r="M133" s="16"/>
      <c r="N133" s="16"/>
      <c r="O133" s="16"/>
      <c r="P133" s="16"/>
      <c r="Q133" s="16">
        <v>1</v>
      </c>
    </row>
    <row r="134" spans="1:17" ht="30" x14ac:dyDescent="0.25">
      <c r="A134" s="18">
        <v>124</v>
      </c>
      <c r="B134" s="14">
        <v>598210</v>
      </c>
      <c r="C134" s="15" t="s">
        <v>1487</v>
      </c>
      <c r="D134" s="15" t="s">
        <v>1477</v>
      </c>
      <c r="E134" s="70" t="s">
        <v>1323</v>
      </c>
      <c r="F134" s="15" t="s">
        <v>1488</v>
      </c>
      <c r="G134" s="15" t="s">
        <v>111</v>
      </c>
      <c r="H134" s="16" t="s">
        <v>8</v>
      </c>
      <c r="I134" s="16" t="s">
        <v>19</v>
      </c>
      <c r="J134" s="15" t="s">
        <v>127</v>
      </c>
      <c r="K134" s="16"/>
      <c r="L134" s="16" t="s">
        <v>108</v>
      </c>
      <c r="M134" s="16"/>
      <c r="N134" s="16"/>
      <c r="O134" s="16"/>
      <c r="P134" s="16"/>
      <c r="Q134" s="16">
        <v>2</v>
      </c>
    </row>
    <row r="135" spans="1:17" ht="30" x14ac:dyDescent="0.25">
      <c r="A135" s="18">
        <v>125</v>
      </c>
      <c r="B135" s="14">
        <v>598211</v>
      </c>
      <c r="C135" s="15" t="s">
        <v>1487</v>
      </c>
      <c r="D135" s="15" t="s">
        <v>1477</v>
      </c>
      <c r="E135" s="70" t="s">
        <v>1323</v>
      </c>
      <c r="F135" s="15" t="s">
        <v>1489</v>
      </c>
      <c r="G135" s="15" t="s">
        <v>111</v>
      </c>
      <c r="H135" s="16" t="s">
        <v>8</v>
      </c>
      <c r="I135" s="16" t="s">
        <v>19</v>
      </c>
      <c r="J135" s="15" t="s">
        <v>391</v>
      </c>
      <c r="K135" s="16"/>
      <c r="L135" s="16"/>
      <c r="M135" s="16" t="s">
        <v>99</v>
      </c>
      <c r="N135" s="16"/>
      <c r="O135" s="16"/>
      <c r="P135" s="16"/>
      <c r="Q135" s="16">
        <v>4</v>
      </c>
    </row>
    <row r="136" spans="1:17" ht="30" x14ac:dyDescent="0.25">
      <c r="A136" s="18">
        <v>126</v>
      </c>
      <c r="B136" s="14">
        <v>598212</v>
      </c>
      <c r="C136" s="15" t="s">
        <v>1487</v>
      </c>
      <c r="D136" s="15" t="s">
        <v>1477</v>
      </c>
      <c r="E136" s="70" t="s">
        <v>1323</v>
      </c>
      <c r="F136" s="15" t="s">
        <v>1108</v>
      </c>
      <c r="G136" s="15" t="s">
        <v>111</v>
      </c>
      <c r="H136" s="16" t="s">
        <v>8</v>
      </c>
      <c r="I136" s="16" t="s">
        <v>18</v>
      </c>
      <c r="J136" s="15" t="s">
        <v>117</v>
      </c>
      <c r="K136" s="16"/>
      <c r="L136" s="16"/>
      <c r="M136" s="16" t="s">
        <v>186</v>
      </c>
      <c r="N136" s="16"/>
      <c r="O136" s="16"/>
      <c r="P136" s="16"/>
      <c r="Q136" s="16">
        <v>10</v>
      </c>
    </row>
    <row r="137" spans="1:17" ht="30" x14ac:dyDescent="0.25">
      <c r="A137" s="18">
        <v>127</v>
      </c>
      <c r="B137" s="14">
        <v>598213</v>
      </c>
      <c r="C137" s="15" t="s">
        <v>1490</v>
      </c>
      <c r="D137" s="15" t="s">
        <v>1461</v>
      </c>
      <c r="E137" s="70" t="s">
        <v>1323</v>
      </c>
      <c r="F137" s="15" t="s">
        <v>1491</v>
      </c>
      <c r="G137" s="15" t="s">
        <v>111</v>
      </c>
      <c r="H137" s="16" t="s">
        <v>8</v>
      </c>
      <c r="I137" s="16" t="s">
        <v>19</v>
      </c>
      <c r="J137" s="15" t="s">
        <v>117</v>
      </c>
      <c r="K137" s="16"/>
      <c r="L137" s="16" t="s">
        <v>108</v>
      </c>
      <c r="M137" s="16"/>
      <c r="N137" s="16"/>
      <c r="O137" s="16"/>
      <c r="P137" s="16"/>
      <c r="Q137" s="16">
        <v>1</v>
      </c>
    </row>
    <row r="138" spans="1:17" ht="30" x14ac:dyDescent="0.25">
      <c r="A138" s="18">
        <v>128</v>
      </c>
      <c r="B138" s="14">
        <v>598214</v>
      </c>
      <c r="C138" s="15" t="s">
        <v>1490</v>
      </c>
      <c r="D138" s="15" t="s">
        <v>1461</v>
      </c>
      <c r="E138" s="70" t="s">
        <v>1323</v>
      </c>
      <c r="F138" s="15" t="s">
        <v>1492</v>
      </c>
      <c r="G138" s="15" t="s">
        <v>111</v>
      </c>
      <c r="H138" s="16" t="s">
        <v>8</v>
      </c>
      <c r="I138" s="16" t="s">
        <v>19</v>
      </c>
      <c r="J138" s="15" t="s">
        <v>127</v>
      </c>
      <c r="K138" s="16"/>
      <c r="L138" s="16"/>
      <c r="M138" s="16" t="s">
        <v>99</v>
      </c>
      <c r="N138" s="16"/>
      <c r="O138" s="16"/>
      <c r="P138" s="16"/>
      <c r="Q138" s="16">
        <v>1</v>
      </c>
    </row>
    <row r="139" spans="1:17" ht="30" x14ac:dyDescent="0.25">
      <c r="A139" s="18">
        <v>129</v>
      </c>
      <c r="B139" s="14">
        <v>598215</v>
      </c>
      <c r="C139" s="15" t="s">
        <v>1433</v>
      </c>
      <c r="D139" s="15" t="s">
        <v>1420</v>
      </c>
      <c r="E139" s="70" t="s">
        <v>1323</v>
      </c>
      <c r="F139" s="15" t="s">
        <v>1493</v>
      </c>
      <c r="G139" s="15" t="s">
        <v>111</v>
      </c>
      <c r="H139" s="16" t="s">
        <v>8</v>
      </c>
      <c r="I139" s="16" t="s">
        <v>18</v>
      </c>
      <c r="J139" s="15" t="s">
        <v>127</v>
      </c>
      <c r="K139" s="16"/>
      <c r="L139" s="16" t="s">
        <v>108</v>
      </c>
      <c r="M139" s="16"/>
      <c r="N139" s="16"/>
      <c r="O139" s="16"/>
      <c r="P139" s="16"/>
      <c r="Q139" s="16">
        <v>1</v>
      </c>
    </row>
    <row r="140" spans="1:17" ht="30" x14ac:dyDescent="0.25">
      <c r="A140" s="18">
        <v>130</v>
      </c>
      <c r="B140" s="14">
        <v>598216</v>
      </c>
      <c r="C140" s="15" t="s">
        <v>1494</v>
      </c>
      <c r="D140" s="15" t="s">
        <v>1327</v>
      </c>
      <c r="E140" s="70" t="s">
        <v>1323</v>
      </c>
      <c r="F140" s="15" t="s">
        <v>861</v>
      </c>
      <c r="G140" s="15" t="s">
        <v>111</v>
      </c>
      <c r="H140" s="16" t="s">
        <v>7</v>
      </c>
      <c r="I140" s="16" t="s">
        <v>18</v>
      </c>
      <c r="J140" s="15" t="s">
        <v>1090</v>
      </c>
      <c r="K140" s="16"/>
      <c r="M140" s="16"/>
      <c r="N140" s="16"/>
      <c r="O140" s="16" t="s">
        <v>108</v>
      </c>
      <c r="P140" s="16"/>
      <c r="Q140" s="16">
        <v>1</v>
      </c>
    </row>
    <row r="141" spans="1:17" ht="30" x14ac:dyDescent="0.25">
      <c r="A141" s="18">
        <v>131</v>
      </c>
      <c r="B141" s="14">
        <v>598217</v>
      </c>
      <c r="C141" s="15" t="s">
        <v>1494</v>
      </c>
      <c r="D141" s="15" t="s">
        <v>1327</v>
      </c>
      <c r="E141" s="70" t="s">
        <v>1323</v>
      </c>
      <c r="F141" s="15" t="s">
        <v>1495</v>
      </c>
      <c r="G141" s="15" t="s">
        <v>1098</v>
      </c>
      <c r="H141" s="16" t="s">
        <v>8</v>
      </c>
      <c r="I141" s="16" t="s">
        <v>18</v>
      </c>
      <c r="J141" s="15" t="s">
        <v>1496</v>
      </c>
      <c r="K141" s="16"/>
      <c r="L141" s="16"/>
      <c r="M141" s="16" t="s">
        <v>105</v>
      </c>
      <c r="N141" s="16"/>
      <c r="O141" s="16"/>
      <c r="P141" s="16"/>
      <c r="Q141" s="16">
        <v>2</v>
      </c>
    </row>
    <row r="142" spans="1:17" ht="30" x14ac:dyDescent="0.25">
      <c r="A142" s="18">
        <v>132</v>
      </c>
      <c r="B142" s="14">
        <v>598218</v>
      </c>
      <c r="C142" s="15" t="s">
        <v>1494</v>
      </c>
      <c r="D142" s="15" t="s">
        <v>1327</v>
      </c>
      <c r="E142" s="70" t="s">
        <v>1323</v>
      </c>
      <c r="F142" s="15" t="s">
        <v>528</v>
      </c>
      <c r="G142" s="15" t="s">
        <v>1098</v>
      </c>
      <c r="H142" s="16" t="s">
        <v>8</v>
      </c>
      <c r="I142" s="16" t="s">
        <v>19</v>
      </c>
      <c r="J142" s="15" t="s">
        <v>140</v>
      </c>
      <c r="K142" s="16" t="s">
        <v>290</v>
      </c>
      <c r="L142" s="16"/>
      <c r="M142" s="16"/>
      <c r="N142" s="16"/>
      <c r="O142" s="16"/>
      <c r="P142" s="16"/>
      <c r="Q142" s="16">
        <v>1</v>
      </c>
    </row>
    <row r="143" spans="1:17" ht="30" x14ac:dyDescent="0.25">
      <c r="A143" s="18">
        <v>133</v>
      </c>
      <c r="B143" s="14">
        <v>598219</v>
      </c>
      <c r="C143" s="15" t="s">
        <v>1497</v>
      </c>
      <c r="D143" s="15" t="s">
        <v>1435</v>
      </c>
      <c r="E143" s="70" t="s">
        <v>1323</v>
      </c>
      <c r="F143" s="15" t="s">
        <v>830</v>
      </c>
      <c r="G143" s="15" t="s">
        <v>111</v>
      </c>
      <c r="H143" s="16" t="s">
        <v>8</v>
      </c>
      <c r="I143" s="16" t="s">
        <v>18</v>
      </c>
      <c r="J143" s="15" t="s">
        <v>391</v>
      </c>
      <c r="K143" s="16"/>
      <c r="L143" s="16"/>
      <c r="M143" s="16" t="s">
        <v>118</v>
      </c>
      <c r="N143" s="16"/>
      <c r="O143" s="16"/>
      <c r="P143" s="16"/>
      <c r="Q143" s="16">
        <v>8</v>
      </c>
    </row>
    <row r="144" spans="1:17" ht="30" x14ac:dyDescent="0.25">
      <c r="A144" s="18">
        <v>134</v>
      </c>
      <c r="B144" s="14">
        <v>598220</v>
      </c>
      <c r="C144" s="15" t="s">
        <v>1497</v>
      </c>
      <c r="D144" s="15" t="s">
        <v>1435</v>
      </c>
      <c r="E144" s="70" t="s">
        <v>1323</v>
      </c>
      <c r="F144" s="15" t="s">
        <v>1498</v>
      </c>
      <c r="G144" s="15" t="s">
        <v>111</v>
      </c>
      <c r="H144" s="16" t="s">
        <v>8</v>
      </c>
      <c r="I144" s="16" t="s">
        <v>18</v>
      </c>
      <c r="J144" s="15" t="s">
        <v>117</v>
      </c>
      <c r="K144" s="16"/>
      <c r="L144" s="16"/>
      <c r="M144" s="16" t="s">
        <v>132</v>
      </c>
      <c r="N144" s="16"/>
      <c r="O144" s="16"/>
      <c r="P144" s="16"/>
      <c r="Q144" s="16">
        <v>4</v>
      </c>
    </row>
    <row r="145" spans="1:17" ht="30" x14ac:dyDescent="0.25">
      <c r="A145" s="18">
        <v>135</v>
      </c>
      <c r="B145" s="14">
        <v>598221</v>
      </c>
      <c r="C145" s="15" t="s">
        <v>1497</v>
      </c>
      <c r="D145" s="15" t="s">
        <v>1435</v>
      </c>
      <c r="E145" s="70" t="s">
        <v>1323</v>
      </c>
      <c r="F145" s="15" t="s">
        <v>940</v>
      </c>
      <c r="G145" s="15" t="s">
        <v>111</v>
      </c>
      <c r="H145" s="16" t="s">
        <v>8</v>
      </c>
      <c r="I145" s="16" t="s">
        <v>18</v>
      </c>
      <c r="J145" s="15" t="s">
        <v>127</v>
      </c>
      <c r="K145" s="16"/>
      <c r="L145" s="16"/>
      <c r="M145" s="16" t="s">
        <v>337</v>
      </c>
      <c r="N145" s="16"/>
      <c r="O145" s="16"/>
      <c r="P145" s="16"/>
      <c r="Q145" s="16">
        <v>1</v>
      </c>
    </row>
    <row r="146" spans="1:17" ht="30" x14ac:dyDescent="0.25">
      <c r="A146" s="18">
        <v>136</v>
      </c>
      <c r="B146" s="14">
        <v>598222</v>
      </c>
      <c r="C146" s="15" t="s">
        <v>1499</v>
      </c>
      <c r="D146" s="15" t="s">
        <v>1500</v>
      </c>
      <c r="E146" s="70" t="s">
        <v>1323</v>
      </c>
      <c r="F146" s="15" t="s">
        <v>1501</v>
      </c>
      <c r="G146" s="15" t="s">
        <v>486</v>
      </c>
      <c r="H146" s="16" t="s">
        <v>8</v>
      </c>
      <c r="I146" s="16" t="s">
        <v>19</v>
      </c>
      <c r="J146" s="15" t="s">
        <v>1035</v>
      </c>
      <c r="K146" s="16"/>
      <c r="L146" s="16" t="s">
        <v>329</v>
      </c>
      <c r="M146" s="16"/>
      <c r="N146" s="16"/>
      <c r="O146" s="16"/>
      <c r="P146" s="16"/>
      <c r="Q146" s="16">
        <v>2</v>
      </c>
    </row>
    <row r="147" spans="1:17" ht="30" x14ac:dyDescent="0.25">
      <c r="A147" s="18">
        <v>137</v>
      </c>
      <c r="B147" s="14">
        <v>598223</v>
      </c>
      <c r="C147" s="15" t="s">
        <v>1499</v>
      </c>
      <c r="D147" s="15" t="s">
        <v>1500</v>
      </c>
      <c r="E147" s="70" t="s">
        <v>1323</v>
      </c>
      <c r="F147" s="15" t="s">
        <v>1502</v>
      </c>
      <c r="G147" s="15" t="s">
        <v>111</v>
      </c>
      <c r="H147" s="16" t="s">
        <v>8</v>
      </c>
      <c r="I147" s="16" t="s">
        <v>19</v>
      </c>
      <c r="J147" s="15" t="s">
        <v>391</v>
      </c>
      <c r="K147" s="16" t="s">
        <v>172</v>
      </c>
      <c r="L147" s="16"/>
      <c r="M147" s="16"/>
      <c r="N147" s="16"/>
      <c r="O147" s="16"/>
      <c r="P147" s="16"/>
      <c r="Q147" s="16">
        <v>1</v>
      </c>
    </row>
    <row r="148" spans="1:17" ht="30" x14ac:dyDescent="0.25">
      <c r="A148" s="18">
        <v>138</v>
      </c>
      <c r="B148" s="14">
        <v>598224</v>
      </c>
      <c r="C148" s="15" t="s">
        <v>1499</v>
      </c>
      <c r="D148" s="15" t="s">
        <v>1500</v>
      </c>
      <c r="E148" s="70" t="s">
        <v>1323</v>
      </c>
      <c r="F148" s="15" t="s">
        <v>1503</v>
      </c>
      <c r="G148" s="15" t="s">
        <v>110</v>
      </c>
      <c r="H148" s="16" t="s">
        <v>8</v>
      </c>
      <c r="I148" s="16" t="s">
        <v>19</v>
      </c>
      <c r="J148" s="15" t="s">
        <v>391</v>
      </c>
      <c r="K148" s="16"/>
      <c r="L148" s="16"/>
      <c r="M148" s="16" t="s">
        <v>105</v>
      </c>
      <c r="N148" s="16"/>
      <c r="O148" s="16"/>
      <c r="P148" s="16"/>
      <c r="Q148" s="16">
        <v>4</v>
      </c>
    </row>
    <row r="149" spans="1:17" ht="30" x14ac:dyDescent="0.25">
      <c r="A149" s="18">
        <v>139</v>
      </c>
      <c r="B149" s="14">
        <v>598225</v>
      </c>
      <c r="C149" s="15" t="s">
        <v>1499</v>
      </c>
      <c r="D149" s="15" t="s">
        <v>1500</v>
      </c>
      <c r="E149" s="70" t="s">
        <v>1323</v>
      </c>
      <c r="F149" s="15" t="s">
        <v>1504</v>
      </c>
      <c r="G149" s="15" t="s">
        <v>1443</v>
      </c>
      <c r="H149" s="16" t="s">
        <v>8</v>
      </c>
      <c r="I149" s="16" t="s">
        <v>18</v>
      </c>
      <c r="J149" s="15" t="s">
        <v>117</v>
      </c>
      <c r="K149" s="16"/>
      <c r="L149" s="16"/>
      <c r="M149" s="16" t="s">
        <v>248</v>
      </c>
      <c r="N149" s="16"/>
      <c r="O149" s="16"/>
      <c r="P149" s="16"/>
      <c r="Q149" s="16">
        <v>3</v>
      </c>
    </row>
    <row r="150" spans="1:17" ht="30" x14ac:dyDescent="0.25">
      <c r="A150" s="18">
        <v>140</v>
      </c>
      <c r="B150" s="14">
        <v>598226</v>
      </c>
      <c r="C150" s="15" t="s">
        <v>1505</v>
      </c>
      <c r="D150" s="15" t="s">
        <v>1461</v>
      </c>
      <c r="E150" s="70" t="s">
        <v>1323</v>
      </c>
      <c r="F150" s="15" t="s">
        <v>1506</v>
      </c>
      <c r="G150" s="15" t="s">
        <v>111</v>
      </c>
      <c r="H150" s="16" t="s">
        <v>8</v>
      </c>
      <c r="I150" s="16" t="s">
        <v>19</v>
      </c>
      <c r="J150" s="15" t="s">
        <v>145</v>
      </c>
      <c r="K150" s="16"/>
      <c r="L150" s="16"/>
      <c r="M150" s="16" t="s">
        <v>132</v>
      </c>
      <c r="N150" s="16"/>
      <c r="O150" s="16"/>
      <c r="P150" s="16"/>
      <c r="Q150" s="16">
        <v>4</v>
      </c>
    </row>
    <row r="151" spans="1:17" ht="30" x14ac:dyDescent="0.25">
      <c r="A151" s="18">
        <v>141</v>
      </c>
      <c r="B151" s="14">
        <v>598227</v>
      </c>
      <c r="C151" s="15" t="s">
        <v>1505</v>
      </c>
      <c r="D151" s="15" t="s">
        <v>1461</v>
      </c>
      <c r="E151" s="70" t="s">
        <v>1323</v>
      </c>
      <c r="F151" s="15" t="s">
        <v>197</v>
      </c>
      <c r="G151" s="15" t="s">
        <v>111</v>
      </c>
      <c r="H151" s="16" t="s">
        <v>8</v>
      </c>
      <c r="I151" s="16" t="s">
        <v>19</v>
      </c>
      <c r="J151" s="15" t="s">
        <v>372</v>
      </c>
      <c r="K151" s="16"/>
      <c r="L151" s="16"/>
      <c r="M151" s="16" t="s">
        <v>485</v>
      </c>
      <c r="N151" s="16"/>
      <c r="O151" s="16"/>
      <c r="P151" s="16"/>
      <c r="Q151" s="16">
        <v>9</v>
      </c>
    </row>
    <row r="152" spans="1:17" ht="30" x14ac:dyDescent="0.25">
      <c r="A152" s="18">
        <v>142</v>
      </c>
      <c r="B152" s="14">
        <v>598228</v>
      </c>
      <c r="C152" s="15" t="s">
        <v>1505</v>
      </c>
      <c r="D152" s="15" t="s">
        <v>1461</v>
      </c>
      <c r="E152" s="70" t="s">
        <v>1323</v>
      </c>
      <c r="F152" s="15" t="s">
        <v>212</v>
      </c>
      <c r="G152" s="15" t="s">
        <v>111</v>
      </c>
      <c r="H152" s="16" t="s">
        <v>8</v>
      </c>
      <c r="I152" s="16" t="s">
        <v>18</v>
      </c>
      <c r="J152" s="15" t="s">
        <v>117</v>
      </c>
      <c r="K152" s="16" t="s">
        <v>224</v>
      </c>
      <c r="L152" s="16"/>
      <c r="M152" s="16"/>
      <c r="N152" s="16"/>
      <c r="O152" s="16"/>
      <c r="P152" s="16"/>
      <c r="Q152" s="16">
        <v>1</v>
      </c>
    </row>
    <row r="153" spans="1:17" ht="30" x14ac:dyDescent="0.25">
      <c r="A153" s="18">
        <v>143</v>
      </c>
      <c r="B153" s="14">
        <v>598229</v>
      </c>
      <c r="C153" s="15" t="s">
        <v>1505</v>
      </c>
      <c r="D153" s="15" t="s">
        <v>1461</v>
      </c>
      <c r="E153" s="70" t="s">
        <v>1323</v>
      </c>
      <c r="F153" s="15" t="s">
        <v>500</v>
      </c>
      <c r="G153" s="15" t="s">
        <v>111</v>
      </c>
      <c r="H153" s="16" t="s">
        <v>8</v>
      </c>
      <c r="I153" s="16" t="s">
        <v>19</v>
      </c>
      <c r="J153" s="15" t="s">
        <v>368</v>
      </c>
      <c r="K153" s="16"/>
      <c r="L153" s="16"/>
      <c r="M153" s="16" t="s">
        <v>105</v>
      </c>
      <c r="N153" s="16"/>
      <c r="O153" s="16"/>
      <c r="P153" s="16"/>
      <c r="Q153" s="16">
        <v>1</v>
      </c>
    </row>
    <row r="154" spans="1:17" ht="30" x14ac:dyDescent="0.25">
      <c r="A154" s="18">
        <v>144</v>
      </c>
      <c r="B154" s="14">
        <v>598230</v>
      </c>
      <c r="C154" s="15" t="s">
        <v>1507</v>
      </c>
      <c r="D154" s="15" t="s">
        <v>1409</v>
      </c>
      <c r="E154" s="70" t="s">
        <v>1323</v>
      </c>
      <c r="F154" s="15" t="s">
        <v>1508</v>
      </c>
      <c r="G154" s="15" t="s">
        <v>110</v>
      </c>
      <c r="H154" s="16" t="s">
        <v>8</v>
      </c>
      <c r="I154" s="16" t="s">
        <v>18</v>
      </c>
      <c r="J154" s="15" t="s">
        <v>117</v>
      </c>
      <c r="K154" s="16"/>
      <c r="L154" s="16" t="s">
        <v>108</v>
      </c>
      <c r="M154" s="16"/>
      <c r="N154" s="16"/>
      <c r="O154" s="16"/>
      <c r="P154" s="16"/>
      <c r="Q154" s="16">
        <v>2</v>
      </c>
    </row>
    <row r="155" spans="1:17" ht="30" x14ac:dyDescent="0.25">
      <c r="A155" s="18">
        <v>145</v>
      </c>
      <c r="B155" s="14">
        <v>598231</v>
      </c>
      <c r="C155" s="15" t="s">
        <v>1507</v>
      </c>
      <c r="D155" s="15" t="s">
        <v>1409</v>
      </c>
      <c r="E155" s="70" t="s">
        <v>1323</v>
      </c>
      <c r="F155" s="15" t="s">
        <v>1210</v>
      </c>
      <c r="G155" s="15" t="s">
        <v>111</v>
      </c>
      <c r="H155" s="16" t="s">
        <v>8</v>
      </c>
      <c r="I155" s="16" t="s">
        <v>18</v>
      </c>
      <c r="J155" s="15" t="s">
        <v>117</v>
      </c>
      <c r="K155" s="16" t="s">
        <v>264</v>
      </c>
      <c r="L155" s="16"/>
      <c r="M155" s="16"/>
      <c r="N155" s="16"/>
      <c r="O155" s="16"/>
      <c r="P155" s="16"/>
      <c r="Q155" s="16">
        <v>1</v>
      </c>
    </row>
    <row r="156" spans="1:17" ht="30" x14ac:dyDescent="0.25">
      <c r="A156" s="18">
        <v>146</v>
      </c>
      <c r="B156" s="14">
        <v>598232</v>
      </c>
      <c r="C156" s="15" t="s">
        <v>1509</v>
      </c>
      <c r="D156" s="15" t="s">
        <v>1409</v>
      </c>
      <c r="E156" s="70" t="s">
        <v>1323</v>
      </c>
      <c r="F156" s="15" t="s">
        <v>418</v>
      </c>
      <c r="G156" s="15" t="s">
        <v>432</v>
      </c>
      <c r="H156" s="16" t="s">
        <v>8</v>
      </c>
      <c r="I156" s="16" t="s">
        <v>19</v>
      </c>
      <c r="J156" s="15" t="s">
        <v>127</v>
      </c>
      <c r="K156" s="16"/>
      <c r="L156" s="16"/>
      <c r="M156" s="16" t="s">
        <v>99</v>
      </c>
      <c r="N156" s="16"/>
      <c r="O156" s="16"/>
      <c r="P156" s="16"/>
      <c r="Q156" s="16">
        <v>3</v>
      </c>
    </row>
    <row r="157" spans="1:17" ht="30" x14ac:dyDescent="0.25">
      <c r="A157" s="18">
        <v>147</v>
      </c>
      <c r="B157" s="14">
        <v>598233</v>
      </c>
      <c r="C157" s="15" t="s">
        <v>1509</v>
      </c>
      <c r="D157" s="15" t="s">
        <v>1409</v>
      </c>
      <c r="E157" s="70" t="s">
        <v>1323</v>
      </c>
      <c r="F157" s="15" t="s">
        <v>123</v>
      </c>
      <c r="G157" s="15" t="s">
        <v>111</v>
      </c>
      <c r="H157" s="16" t="s">
        <v>8</v>
      </c>
      <c r="I157" s="16" t="s">
        <v>19</v>
      </c>
      <c r="J157" s="15" t="s">
        <v>368</v>
      </c>
      <c r="K157" s="16"/>
      <c r="L157" s="16"/>
      <c r="M157" s="16" t="s">
        <v>105</v>
      </c>
      <c r="N157" s="16"/>
      <c r="O157" s="16"/>
      <c r="P157" s="16"/>
      <c r="Q157" s="16">
        <v>2</v>
      </c>
    </row>
    <row r="158" spans="1:17" ht="30" x14ac:dyDescent="0.25">
      <c r="A158" s="18">
        <v>148</v>
      </c>
      <c r="B158" s="14">
        <v>598234</v>
      </c>
      <c r="C158" s="15" t="s">
        <v>1510</v>
      </c>
      <c r="D158" s="15" t="s">
        <v>1511</v>
      </c>
      <c r="E158" s="70" t="s">
        <v>1323</v>
      </c>
      <c r="F158" s="15" t="s">
        <v>1512</v>
      </c>
      <c r="G158" s="15" t="s">
        <v>111</v>
      </c>
      <c r="H158" s="16" t="s">
        <v>7</v>
      </c>
      <c r="I158" s="16" t="s">
        <v>19</v>
      </c>
      <c r="J158" s="15" t="s">
        <v>450</v>
      </c>
      <c r="K158" s="16"/>
      <c r="L158" s="16"/>
      <c r="N158" s="16"/>
      <c r="O158" s="16"/>
      <c r="P158" s="16" t="s">
        <v>186</v>
      </c>
      <c r="Q158" s="16">
        <v>9</v>
      </c>
    </row>
    <row r="159" spans="1:17" ht="30" x14ac:dyDescent="0.25">
      <c r="A159" s="18">
        <v>149</v>
      </c>
      <c r="B159" s="14">
        <v>598235</v>
      </c>
      <c r="C159" s="15" t="s">
        <v>1513</v>
      </c>
      <c r="D159" s="15" t="s">
        <v>1461</v>
      </c>
      <c r="E159" s="70" t="s">
        <v>1323</v>
      </c>
      <c r="F159" s="15" t="s">
        <v>1514</v>
      </c>
      <c r="G159" s="15" t="s">
        <v>111</v>
      </c>
      <c r="H159" s="16" t="s">
        <v>8</v>
      </c>
      <c r="I159" s="16" t="s">
        <v>19</v>
      </c>
      <c r="J159" s="15" t="s">
        <v>112</v>
      </c>
      <c r="K159" s="16"/>
      <c r="L159" s="16"/>
      <c r="M159" s="16" t="s">
        <v>186</v>
      </c>
      <c r="N159" s="16"/>
      <c r="O159" s="16"/>
      <c r="P159" s="16"/>
      <c r="Q159" s="16">
        <v>1</v>
      </c>
    </row>
    <row r="160" spans="1:17" ht="30" x14ac:dyDescent="0.25">
      <c r="A160" s="18">
        <v>150</v>
      </c>
      <c r="B160" s="14">
        <v>598236</v>
      </c>
      <c r="C160" s="15" t="s">
        <v>1515</v>
      </c>
      <c r="D160" s="15" t="s">
        <v>1516</v>
      </c>
      <c r="E160" s="70" t="s">
        <v>1323</v>
      </c>
      <c r="F160" s="15" t="s">
        <v>1517</v>
      </c>
      <c r="G160" s="15" t="s">
        <v>481</v>
      </c>
      <c r="H160" s="16" t="s">
        <v>8</v>
      </c>
      <c r="I160" s="16" t="s">
        <v>19</v>
      </c>
      <c r="J160" s="15" t="s">
        <v>368</v>
      </c>
      <c r="K160" s="16"/>
      <c r="L160" s="16"/>
      <c r="M160" s="16" t="s">
        <v>99</v>
      </c>
      <c r="N160" s="16"/>
      <c r="O160" s="16"/>
      <c r="P160" s="16"/>
      <c r="Q160" s="16">
        <v>2</v>
      </c>
    </row>
    <row r="161" spans="1:17" ht="30" x14ac:dyDescent="0.25">
      <c r="A161" s="18">
        <v>151</v>
      </c>
      <c r="B161" s="14">
        <v>598237</v>
      </c>
      <c r="C161" s="15" t="s">
        <v>1515</v>
      </c>
      <c r="D161" s="15" t="s">
        <v>1516</v>
      </c>
      <c r="E161" s="70" t="s">
        <v>1323</v>
      </c>
      <c r="F161" s="15" t="s">
        <v>1049</v>
      </c>
      <c r="G161" s="15" t="s">
        <v>111</v>
      </c>
      <c r="H161" s="16" t="s">
        <v>8</v>
      </c>
      <c r="I161" s="16" t="s">
        <v>19</v>
      </c>
      <c r="J161" s="15" t="s">
        <v>368</v>
      </c>
      <c r="K161" s="16"/>
      <c r="L161" s="16"/>
      <c r="M161" s="16" t="s">
        <v>248</v>
      </c>
      <c r="N161" s="16"/>
      <c r="O161" s="16"/>
      <c r="P161" s="16"/>
      <c r="Q161" s="16">
        <v>2</v>
      </c>
    </row>
    <row r="162" spans="1:17" ht="30" x14ac:dyDescent="0.25">
      <c r="A162" s="18">
        <v>152</v>
      </c>
      <c r="B162" s="14">
        <v>598238</v>
      </c>
      <c r="C162" s="15" t="s">
        <v>1515</v>
      </c>
      <c r="D162" s="15" t="s">
        <v>1516</v>
      </c>
      <c r="E162" s="70" t="s">
        <v>1323</v>
      </c>
      <c r="F162" s="15" t="s">
        <v>1518</v>
      </c>
      <c r="G162" s="15" t="s">
        <v>111</v>
      </c>
      <c r="H162" s="16" t="s">
        <v>8</v>
      </c>
      <c r="I162" s="16" t="s">
        <v>18</v>
      </c>
      <c r="J162" s="15" t="s">
        <v>127</v>
      </c>
      <c r="K162" s="16"/>
      <c r="L162" s="16"/>
      <c r="M162" s="16" t="s">
        <v>99</v>
      </c>
      <c r="N162" s="16"/>
      <c r="O162" s="16"/>
      <c r="P162" s="16"/>
      <c r="Q162" s="16">
        <v>2</v>
      </c>
    </row>
    <row r="163" spans="1:17" ht="30" x14ac:dyDescent="0.25">
      <c r="A163" s="18">
        <v>153</v>
      </c>
      <c r="B163" s="14">
        <v>598239</v>
      </c>
      <c r="C163" s="15" t="s">
        <v>1507</v>
      </c>
      <c r="D163" s="15" t="s">
        <v>1409</v>
      </c>
      <c r="E163" s="70" t="s">
        <v>1323</v>
      </c>
      <c r="F163" s="15" t="s">
        <v>1047</v>
      </c>
      <c r="G163" s="15" t="s">
        <v>111</v>
      </c>
      <c r="H163" s="16" t="s">
        <v>8</v>
      </c>
      <c r="I163" s="16" t="s">
        <v>18</v>
      </c>
      <c r="J163" s="15" t="s">
        <v>127</v>
      </c>
      <c r="K163" s="16" t="s">
        <v>222</v>
      </c>
      <c r="L163" s="16"/>
      <c r="M163" s="16"/>
      <c r="N163" s="16"/>
      <c r="O163" s="16"/>
      <c r="P163" s="16"/>
      <c r="Q163" s="16">
        <v>1</v>
      </c>
    </row>
    <row r="164" spans="1:17" ht="30" x14ac:dyDescent="0.25">
      <c r="A164" s="18">
        <v>154</v>
      </c>
      <c r="B164" s="14">
        <v>598240</v>
      </c>
      <c r="C164" s="15" t="s">
        <v>1515</v>
      </c>
      <c r="D164" s="15" t="s">
        <v>1516</v>
      </c>
      <c r="E164" s="70" t="s">
        <v>1323</v>
      </c>
      <c r="F164" s="15" t="s">
        <v>1519</v>
      </c>
      <c r="G164" s="15" t="s">
        <v>655</v>
      </c>
      <c r="H164" s="16" t="s">
        <v>8</v>
      </c>
      <c r="I164" s="16" t="s">
        <v>18</v>
      </c>
      <c r="J164" s="15" t="s">
        <v>140</v>
      </c>
      <c r="K164" s="16" t="s">
        <v>222</v>
      </c>
      <c r="L164" s="16"/>
      <c r="M164" s="16"/>
      <c r="N164" s="16"/>
      <c r="O164" s="16"/>
      <c r="P164" s="16"/>
      <c r="Q164" s="16">
        <v>1</v>
      </c>
    </row>
    <row r="165" spans="1:17" ht="30" x14ac:dyDescent="0.25">
      <c r="A165" s="18">
        <v>155</v>
      </c>
      <c r="B165" s="14">
        <v>598241</v>
      </c>
      <c r="C165" s="15" t="s">
        <v>1515</v>
      </c>
      <c r="D165" s="15" t="s">
        <v>1516</v>
      </c>
      <c r="E165" s="70" t="s">
        <v>1323</v>
      </c>
      <c r="F165" s="15" t="s">
        <v>1520</v>
      </c>
      <c r="G165" s="15" t="s">
        <v>655</v>
      </c>
      <c r="H165" s="16" t="s">
        <v>8</v>
      </c>
      <c r="I165" s="16" t="s">
        <v>19</v>
      </c>
      <c r="J165" s="15" t="s">
        <v>140</v>
      </c>
      <c r="K165" s="16" t="s">
        <v>222</v>
      </c>
      <c r="L165" s="16"/>
      <c r="M165" s="16"/>
      <c r="N165" s="16"/>
      <c r="O165" s="16"/>
      <c r="P165" s="16"/>
      <c r="Q165" s="16">
        <v>1</v>
      </c>
    </row>
    <row r="166" spans="1:17" ht="30" x14ac:dyDescent="0.25">
      <c r="A166" s="18">
        <v>156</v>
      </c>
      <c r="B166" s="14">
        <v>598242</v>
      </c>
      <c r="C166" s="15" t="s">
        <v>1515</v>
      </c>
      <c r="D166" s="15" t="s">
        <v>1516</v>
      </c>
      <c r="E166" s="70" t="s">
        <v>1323</v>
      </c>
      <c r="F166" s="15" t="s">
        <v>1521</v>
      </c>
      <c r="G166" s="15" t="s">
        <v>481</v>
      </c>
      <c r="H166" s="16" t="s">
        <v>8</v>
      </c>
      <c r="I166" s="16" t="s">
        <v>19</v>
      </c>
      <c r="J166" s="15" t="s">
        <v>368</v>
      </c>
      <c r="K166" s="16" t="s">
        <v>312</v>
      </c>
      <c r="L166" s="16"/>
      <c r="M166" s="16"/>
      <c r="N166" s="16"/>
      <c r="O166" s="16"/>
      <c r="P166" s="16"/>
      <c r="Q166" s="16">
        <v>1</v>
      </c>
    </row>
    <row r="167" spans="1:17" ht="30" x14ac:dyDescent="0.25">
      <c r="A167" s="18">
        <v>157</v>
      </c>
      <c r="B167" s="14">
        <v>598243</v>
      </c>
      <c r="C167" s="15" t="s">
        <v>1522</v>
      </c>
      <c r="D167" s="15" t="s">
        <v>1523</v>
      </c>
      <c r="E167" s="70" t="s">
        <v>1323</v>
      </c>
      <c r="F167" s="15" t="s">
        <v>140</v>
      </c>
      <c r="G167" s="15" t="s">
        <v>111</v>
      </c>
      <c r="H167" s="16" t="s">
        <v>8</v>
      </c>
      <c r="I167" s="16" t="s">
        <v>18</v>
      </c>
      <c r="J167" s="15" t="s">
        <v>140</v>
      </c>
      <c r="K167" s="16"/>
      <c r="L167" s="16"/>
      <c r="M167" s="16" t="s">
        <v>105</v>
      </c>
      <c r="N167" s="16"/>
      <c r="O167" s="16"/>
      <c r="P167" s="16"/>
      <c r="Q167" s="16">
        <v>1</v>
      </c>
    </row>
    <row r="168" spans="1:17" ht="30" x14ac:dyDescent="0.25">
      <c r="A168" s="18">
        <v>158</v>
      </c>
      <c r="B168" s="14">
        <v>598244</v>
      </c>
      <c r="C168" s="15" t="s">
        <v>1524</v>
      </c>
      <c r="D168" s="15" t="s">
        <v>1523</v>
      </c>
      <c r="E168" s="70" t="s">
        <v>1323</v>
      </c>
      <c r="F168" s="15" t="s">
        <v>448</v>
      </c>
      <c r="G168" s="15" t="s">
        <v>111</v>
      </c>
      <c r="H168" s="16" t="s">
        <v>8</v>
      </c>
      <c r="I168" s="16" t="s">
        <v>18</v>
      </c>
      <c r="J168" s="15" t="s">
        <v>140</v>
      </c>
      <c r="K168" s="16"/>
      <c r="L168" s="16" t="s">
        <v>108</v>
      </c>
      <c r="M168" s="16"/>
      <c r="N168" s="16"/>
      <c r="O168" s="16"/>
      <c r="P168" s="16"/>
      <c r="Q168" s="16">
        <v>1</v>
      </c>
    </row>
    <row r="169" spans="1:17" ht="30" x14ac:dyDescent="0.25">
      <c r="A169" s="18">
        <v>159</v>
      </c>
      <c r="B169" s="14">
        <v>598245</v>
      </c>
      <c r="C169" s="15" t="s">
        <v>1515</v>
      </c>
      <c r="D169" s="15" t="s">
        <v>1516</v>
      </c>
      <c r="E169" s="70" t="s">
        <v>1323</v>
      </c>
      <c r="F169" s="15" t="s">
        <v>1525</v>
      </c>
      <c r="G169" s="15" t="s">
        <v>481</v>
      </c>
      <c r="H169" s="16" t="s">
        <v>8</v>
      </c>
      <c r="I169" s="16" t="s">
        <v>19</v>
      </c>
      <c r="J169" s="15" t="s">
        <v>140</v>
      </c>
      <c r="K169" s="16" t="s">
        <v>1526</v>
      </c>
      <c r="L169" s="16"/>
      <c r="M169" s="16"/>
      <c r="N169" s="16"/>
      <c r="O169" s="16"/>
      <c r="P169" s="16"/>
      <c r="Q169" s="16">
        <v>1</v>
      </c>
    </row>
    <row r="170" spans="1:17" ht="30" x14ac:dyDescent="0.25">
      <c r="A170" s="18">
        <v>160</v>
      </c>
      <c r="B170" s="14">
        <v>598246</v>
      </c>
      <c r="C170" s="15" t="s">
        <v>1515</v>
      </c>
      <c r="D170" s="15" t="s">
        <v>1516</v>
      </c>
      <c r="E170" s="70" t="s">
        <v>1323</v>
      </c>
      <c r="F170" s="15" t="s">
        <v>1527</v>
      </c>
      <c r="G170" s="15" t="s">
        <v>481</v>
      </c>
      <c r="H170" s="16" t="s">
        <v>8</v>
      </c>
      <c r="I170" s="16" t="s">
        <v>18</v>
      </c>
      <c r="J170" s="15" t="s">
        <v>1528</v>
      </c>
      <c r="K170" s="16" t="s">
        <v>1526</v>
      </c>
      <c r="L170" s="16"/>
      <c r="M170" s="16"/>
      <c r="N170" s="16"/>
      <c r="O170" s="16"/>
      <c r="P170" s="16"/>
      <c r="Q170" s="16">
        <v>1</v>
      </c>
    </row>
    <row r="171" spans="1:17" ht="30" x14ac:dyDescent="0.25">
      <c r="A171" s="18">
        <v>161</v>
      </c>
      <c r="B171" s="14">
        <v>598247</v>
      </c>
      <c r="C171" s="15" t="s">
        <v>1515</v>
      </c>
      <c r="D171" s="15" t="s">
        <v>1516</v>
      </c>
      <c r="E171" s="70" t="s">
        <v>1323</v>
      </c>
      <c r="F171" s="15" t="s">
        <v>1330</v>
      </c>
      <c r="G171" s="15" t="s">
        <v>111</v>
      </c>
      <c r="H171" s="16" t="s">
        <v>7</v>
      </c>
      <c r="I171" s="16" t="s">
        <v>18</v>
      </c>
      <c r="J171" s="15" t="s">
        <v>1090</v>
      </c>
      <c r="L171" s="16"/>
      <c r="M171" s="16"/>
      <c r="N171" s="16" t="s">
        <v>264</v>
      </c>
      <c r="O171" s="16"/>
      <c r="P171" s="16"/>
      <c r="Q171" s="75" t="s">
        <v>1076</v>
      </c>
    </row>
    <row r="172" spans="1:17" ht="30" x14ac:dyDescent="0.25">
      <c r="A172" s="18">
        <v>162</v>
      </c>
      <c r="B172" s="14">
        <v>598248</v>
      </c>
      <c r="C172" s="15" t="s">
        <v>1529</v>
      </c>
      <c r="D172" s="15" t="s">
        <v>1511</v>
      </c>
      <c r="E172" s="70" t="s">
        <v>1323</v>
      </c>
      <c r="F172" s="15" t="s">
        <v>1530</v>
      </c>
      <c r="G172" s="15" t="s">
        <v>111</v>
      </c>
      <c r="H172" s="16" t="s">
        <v>8</v>
      </c>
      <c r="I172" s="16" t="s">
        <v>19</v>
      </c>
      <c r="J172" s="15" t="s">
        <v>140</v>
      </c>
      <c r="K172" s="16"/>
      <c r="L172" s="16"/>
      <c r="M172" s="16" t="s">
        <v>118</v>
      </c>
      <c r="N172" s="16"/>
      <c r="O172" s="16"/>
      <c r="P172" s="16"/>
      <c r="Q172" s="16">
        <v>7</v>
      </c>
    </row>
    <row r="1048222" spans="1:10" s="1" customFormat="1" x14ac:dyDescent="0.25">
      <c r="A1048222"/>
      <c r="C1048222" s="10"/>
      <c r="D1048222" s="11"/>
      <c r="E1048222" s="12"/>
      <c r="F1048222"/>
      <c r="G1048222"/>
      <c r="H1048222" s="13"/>
      <c r="J1048222" s="2"/>
    </row>
  </sheetData>
  <mergeCells count="19">
    <mergeCell ref="B1:Q1"/>
    <mergeCell ref="B2:Q2"/>
    <mergeCell ref="D4:E4"/>
    <mergeCell ref="F4:F5"/>
    <mergeCell ref="G4:G5"/>
    <mergeCell ref="J4:J5"/>
    <mergeCell ref="K4:K5"/>
    <mergeCell ref="L4:M4"/>
    <mergeCell ref="O4:P4"/>
    <mergeCell ref="D5:D6"/>
    <mergeCell ref="M7:P7"/>
    <mergeCell ref="A8:Q8"/>
    <mergeCell ref="A9:A10"/>
    <mergeCell ref="B9:B10"/>
    <mergeCell ref="C9:E9"/>
    <mergeCell ref="F9:J9"/>
    <mergeCell ref="K9:M9"/>
    <mergeCell ref="N9:P9"/>
    <mergeCell ref="Q9:Q10"/>
  </mergeCells>
  <printOptions horizontalCentered="1" verticalCentered="1"/>
  <pageMargins left="0.23622047244094491" right="0.23622047244094491" top="0.27559055118110237" bottom="0.44" header="0.31496062992125984" footer="0.25"/>
  <pageSetup scale="69" orientation="landscape" horizontalDpi="4294967294" verticalDpi="0" r:id="rId1"/>
  <headerFooter>
    <oddFooter>&amp;L&amp;"-,Negrita"&amp;12RESPONSABLE MÓDULO DE VACUNACIÓN: &amp;"-,Normal"Napoleón Jiménez Trejo&amp;C&amp;"-,Negrita"&amp;12PERSONAL DE APOYO: &amp;"-,Normal"Hugo César Rojo Flores /Karla I. Chávez Nava&amp;R&amp;"-,Negrita"DOSIS DESP.:&amp;"-,Normal"1 
&amp;"-,Negrita"RECIBOS CANC.:&amp;"-,Normal"0</oddFooter>
  </headerFooter>
  <rowBreaks count="7" manualBreakCount="7">
    <brk id="30" max="16" man="1"/>
    <brk id="50" max="16" man="1"/>
    <brk id="70" max="16" man="1"/>
    <brk id="90" max="16" man="1"/>
    <brk id="110" max="16" man="1"/>
    <brk id="130" max="16" man="1"/>
    <brk id="150" max="16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6C69E-0635-4C0C-B7AA-65B3989D051B}">
  <dimension ref="A1:Q1048370"/>
  <sheetViews>
    <sheetView topLeftCell="D1" zoomScaleNormal="100" workbookViewId="0">
      <selection activeCell="K4" sqref="K4:K5"/>
    </sheetView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22.28515625" customWidth="1"/>
    <col min="4" max="4" width="26.7109375" customWidth="1"/>
    <col min="5" max="5" width="13.28515625" style="3" customWidth="1"/>
    <col min="6" max="6" width="14.85546875" customWidth="1"/>
    <col min="7" max="7" width="14.5703125" customWidth="1"/>
    <col min="8" max="8" width="9.5703125" style="1" bestFit="1" customWidth="1"/>
    <col min="9" max="9" width="5.7109375" style="1" customWidth="1"/>
    <col min="10" max="10" width="15.42578125" style="2" customWidth="1"/>
    <col min="11" max="11" width="7.7109375" style="1" bestFit="1" customWidth="1"/>
    <col min="12" max="12" width="7.5703125" style="1" bestFit="1" customWidth="1"/>
    <col min="13" max="13" width="6.5703125" style="1" bestFit="1" customWidth="1"/>
    <col min="14" max="14" width="7.7109375" style="1" bestFit="1" customWidth="1"/>
    <col min="15" max="15" width="6.5703125" style="1" bestFit="1" customWidth="1"/>
    <col min="16" max="16" width="6.140625" style="1" customWidth="1"/>
    <col min="17" max="17" width="10.140625" style="1" customWidth="1"/>
  </cols>
  <sheetData>
    <row r="1" spans="1:17" ht="21" x14ac:dyDescent="0.35">
      <c r="B1" s="153" t="s">
        <v>0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</row>
    <row r="2" spans="1:17" ht="18.75" x14ac:dyDescent="0.3">
      <c r="B2" s="139" t="s">
        <v>11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4" spans="1:17" ht="15.75" customHeight="1" x14ac:dyDescent="0.25">
      <c r="A4" s="6" t="s">
        <v>38</v>
      </c>
      <c r="B4" s="7"/>
      <c r="C4" s="8" t="s">
        <v>16</v>
      </c>
      <c r="D4" s="154">
        <v>45195</v>
      </c>
      <c r="E4" s="154"/>
      <c r="F4" s="156" t="s">
        <v>20</v>
      </c>
      <c r="G4" s="155">
        <v>394</v>
      </c>
      <c r="H4" s="31"/>
      <c r="I4" s="31"/>
      <c r="J4" s="148" t="s">
        <v>21</v>
      </c>
      <c r="K4" s="152">
        <f>N4+Q4+Q7</f>
        <v>269</v>
      </c>
      <c r="L4" s="149" t="s">
        <v>22</v>
      </c>
      <c r="M4" s="149"/>
      <c r="N4" s="36">
        <f>SUM(M5:M6)</f>
        <v>233</v>
      </c>
      <c r="O4" s="149" t="s">
        <v>23</v>
      </c>
      <c r="P4" s="149"/>
      <c r="Q4" s="36">
        <f>SUBTOTAL(9,P5:P6)</f>
        <v>36</v>
      </c>
    </row>
    <row r="5" spans="1:17" ht="15.75" x14ac:dyDescent="0.25">
      <c r="C5" s="20" t="s">
        <v>17</v>
      </c>
      <c r="D5" s="169" t="s">
        <v>64</v>
      </c>
      <c r="F5" s="156"/>
      <c r="G5" s="155"/>
      <c r="H5" s="31"/>
      <c r="I5" s="31"/>
      <c r="J5" s="148"/>
      <c r="K5" s="152"/>
      <c r="L5" s="9" t="s">
        <v>19</v>
      </c>
      <c r="M5" s="1">
        <v>89</v>
      </c>
      <c r="O5" s="9" t="s">
        <v>19</v>
      </c>
      <c r="P5" s="1">
        <v>15</v>
      </c>
    </row>
    <row r="6" spans="1:17" x14ac:dyDescent="0.25">
      <c r="D6" s="169"/>
      <c r="G6" t="s">
        <v>2400</v>
      </c>
      <c r="L6" s="9" t="s">
        <v>18</v>
      </c>
      <c r="M6" s="1">
        <v>144</v>
      </c>
      <c r="N6" s="4"/>
      <c r="O6" s="9" t="s">
        <v>18</v>
      </c>
      <c r="P6" s="1">
        <v>21</v>
      </c>
    </row>
    <row r="7" spans="1:17" ht="15" customHeight="1" x14ac:dyDescent="0.25">
      <c r="C7" s="41"/>
      <c r="D7" s="41"/>
      <c r="E7" s="41"/>
      <c r="F7" s="41"/>
      <c r="G7" s="41"/>
      <c r="J7" s="42" t="s">
        <v>46</v>
      </c>
      <c r="K7" s="36">
        <v>1</v>
      </c>
      <c r="M7" s="157" t="s">
        <v>45</v>
      </c>
      <c r="N7" s="157"/>
      <c r="O7" s="157"/>
      <c r="P7" s="157"/>
      <c r="Q7" s="36">
        <v>0</v>
      </c>
    </row>
    <row r="8" spans="1:17" s="5" customFormat="1" ht="18.75" x14ac:dyDescent="0.3">
      <c r="A8" s="158" t="s">
        <v>44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</row>
    <row r="9" spans="1:17" ht="15" customHeight="1" x14ac:dyDescent="0.25">
      <c r="A9" s="159" t="s">
        <v>15</v>
      </c>
      <c r="B9" s="159" t="s">
        <v>5</v>
      </c>
      <c r="C9" s="160" t="s">
        <v>14</v>
      </c>
      <c r="D9" s="160"/>
      <c r="E9" s="160"/>
      <c r="F9" s="163" t="s">
        <v>13</v>
      </c>
      <c r="G9" s="164"/>
      <c r="H9" s="164"/>
      <c r="I9" s="164"/>
      <c r="J9" s="165"/>
      <c r="K9" s="161" t="s">
        <v>8</v>
      </c>
      <c r="L9" s="161"/>
      <c r="M9" s="161"/>
      <c r="N9" s="162" t="s">
        <v>7</v>
      </c>
      <c r="O9" s="162"/>
      <c r="P9" s="162"/>
      <c r="Q9" s="159" t="s">
        <v>4</v>
      </c>
    </row>
    <row r="10" spans="1:17" s="4" customFormat="1" ht="27" x14ac:dyDescent="0.25">
      <c r="A10" s="159"/>
      <c r="B10" s="159"/>
      <c r="C10" s="30" t="s">
        <v>12</v>
      </c>
      <c r="D10" s="30" t="s">
        <v>10</v>
      </c>
      <c r="E10" s="30" t="s">
        <v>1</v>
      </c>
      <c r="F10" s="34" t="s">
        <v>12</v>
      </c>
      <c r="G10" s="34" t="s">
        <v>6</v>
      </c>
      <c r="H10" s="35" t="s">
        <v>9</v>
      </c>
      <c r="I10" s="34" t="s">
        <v>3</v>
      </c>
      <c r="J10" s="34" t="s">
        <v>2</v>
      </c>
      <c r="K10" s="33" t="s">
        <v>43</v>
      </c>
      <c r="L10" s="33" t="s">
        <v>41</v>
      </c>
      <c r="M10" s="33" t="s">
        <v>40</v>
      </c>
      <c r="N10" s="32" t="s">
        <v>42</v>
      </c>
      <c r="O10" s="32" t="s">
        <v>41</v>
      </c>
      <c r="P10" s="32" t="s">
        <v>40</v>
      </c>
      <c r="Q10" s="159"/>
    </row>
    <row r="11" spans="1:17" ht="30" x14ac:dyDescent="0.25">
      <c r="A11" s="18">
        <v>1</v>
      </c>
      <c r="B11" s="14">
        <v>598249</v>
      </c>
      <c r="C11" s="15" t="s">
        <v>910</v>
      </c>
      <c r="D11" s="15" t="s">
        <v>911</v>
      </c>
      <c r="E11" s="70" t="s">
        <v>912</v>
      </c>
      <c r="F11" s="15" t="s">
        <v>651</v>
      </c>
      <c r="G11" s="15" t="s">
        <v>111</v>
      </c>
      <c r="H11" s="16" t="s">
        <v>8</v>
      </c>
      <c r="I11" s="16" t="s">
        <v>18</v>
      </c>
      <c r="J11" s="15" t="s">
        <v>117</v>
      </c>
      <c r="K11" s="16"/>
      <c r="L11" s="16"/>
      <c r="M11" s="16" t="s">
        <v>485</v>
      </c>
      <c r="N11" s="16"/>
      <c r="O11" s="16"/>
      <c r="P11" s="16"/>
      <c r="Q11" s="16" t="s">
        <v>645</v>
      </c>
    </row>
    <row r="12" spans="1:17" ht="30" x14ac:dyDescent="0.25">
      <c r="A12" s="18">
        <v>2</v>
      </c>
      <c r="B12" s="14">
        <v>598250</v>
      </c>
      <c r="C12" s="15" t="s">
        <v>913</v>
      </c>
      <c r="D12" s="15" t="s">
        <v>915</v>
      </c>
      <c r="E12" s="70" t="s">
        <v>914</v>
      </c>
      <c r="F12" s="15" t="s">
        <v>916</v>
      </c>
      <c r="G12" s="15" t="s">
        <v>111</v>
      </c>
      <c r="H12" s="16" t="s">
        <v>8</v>
      </c>
      <c r="I12" s="16" t="s">
        <v>18</v>
      </c>
      <c r="J12" s="15" t="s">
        <v>140</v>
      </c>
      <c r="K12" s="16"/>
      <c r="L12" s="16"/>
      <c r="M12" s="16" t="s">
        <v>154</v>
      </c>
      <c r="N12" s="16"/>
      <c r="O12" s="16"/>
      <c r="P12" s="16"/>
      <c r="Q12" s="16" t="s">
        <v>147</v>
      </c>
    </row>
    <row r="13" spans="1:17" ht="30" x14ac:dyDescent="0.25">
      <c r="A13" s="18">
        <v>3</v>
      </c>
      <c r="B13" s="14">
        <v>598251</v>
      </c>
      <c r="C13" s="15" t="s">
        <v>917</v>
      </c>
      <c r="D13" s="15" t="s">
        <v>918</v>
      </c>
      <c r="E13" s="70" t="s">
        <v>912</v>
      </c>
      <c r="F13" s="15" t="s">
        <v>126</v>
      </c>
      <c r="G13" s="15" t="s">
        <v>111</v>
      </c>
      <c r="H13" s="16" t="s">
        <v>8</v>
      </c>
      <c r="I13" s="16" t="s">
        <v>18</v>
      </c>
      <c r="J13" s="15" t="s">
        <v>104</v>
      </c>
      <c r="K13" s="16" t="s">
        <v>224</v>
      </c>
      <c r="L13" s="16"/>
      <c r="M13" s="16"/>
      <c r="N13" s="16"/>
      <c r="O13" s="16"/>
      <c r="P13" s="16"/>
      <c r="Q13" s="16" t="s">
        <v>147</v>
      </c>
    </row>
    <row r="14" spans="1:17" ht="30" x14ac:dyDescent="0.25">
      <c r="A14" s="18">
        <v>4</v>
      </c>
      <c r="B14" s="14">
        <v>598252</v>
      </c>
      <c r="C14" s="15" t="s">
        <v>917</v>
      </c>
      <c r="D14" s="15" t="s">
        <v>918</v>
      </c>
      <c r="E14" s="70" t="s">
        <v>912</v>
      </c>
      <c r="F14" s="15" t="s">
        <v>657</v>
      </c>
      <c r="G14" s="15" t="s">
        <v>111</v>
      </c>
      <c r="H14" s="16" t="s">
        <v>8</v>
      </c>
      <c r="I14" s="16" t="s">
        <v>19</v>
      </c>
      <c r="J14" s="15" t="s">
        <v>127</v>
      </c>
      <c r="K14" s="16"/>
      <c r="L14" s="16" t="s">
        <v>329</v>
      </c>
      <c r="M14" s="16"/>
      <c r="N14" s="16"/>
      <c r="O14" s="16"/>
      <c r="P14" s="16"/>
      <c r="Q14" s="16" t="s">
        <v>147</v>
      </c>
    </row>
    <row r="15" spans="1:17" ht="30" x14ac:dyDescent="0.25">
      <c r="A15" s="18">
        <v>5</v>
      </c>
      <c r="B15" s="14">
        <v>598253</v>
      </c>
      <c r="C15" s="15" t="s">
        <v>919</v>
      </c>
      <c r="D15" s="15" t="s">
        <v>920</v>
      </c>
      <c r="E15" s="70" t="s">
        <v>914</v>
      </c>
      <c r="F15" s="15" t="s">
        <v>921</v>
      </c>
      <c r="G15" s="15" t="s">
        <v>111</v>
      </c>
      <c r="H15" s="16" t="s">
        <v>8</v>
      </c>
      <c r="I15" s="16" t="s">
        <v>18</v>
      </c>
      <c r="J15" s="15" t="s">
        <v>117</v>
      </c>
      <c r="K15" s="16"/>
      <c r="L15" s="16" t="s">
        <v>261</v>
      </c>
      <c r="M15" s="16"/>
      <c r="N15" s="16"/>
      <c r="O15" s="16"/>
      <c r="P15" s="16"/>
      <c r="Q15" s="16" t="s">
        <v>147</v>
      </c>
    </row>
    <row r="16" spans="1:17" ht="30" x14ac:dyDescent="0.25">
      <c r="A16" s="18">
        <v>6</v>
      </c>
      <c r="B16" s="14">
        <v>598254</v>
      </c>
      <c r="C16" s="15" t="s">
        <v>922</v>
      </c>
      <c r="D16" s="15" t="s">
        <v>923</v>
      </c>
      <c r="E16" s="70" t="s">
        <v>914</v>
      </c>
      <c r="F16" s="15" t="s">
        <v>924</v>
      </c>
      <c r="G16" s="15" t="s">
        <v>719</v>
      </c>
      <c r="H16" s="16" t="s">
        <v>8</v>
      </c>
      <c r="I16" s="16" t="s">
        <v>19</v>
      </c>
      <c r="J16" s="15" t="s">
        <v>104</v>
      </c>
      <c r="K16" s="16"/>
      <c r="L16" s="16"/>
      <c r="M16" s="16" t="s">
        <v>99</v>
      </c>
      <c r="N16" s="16"/>
      <c r="O16" s="16"/>
      <c r="P16" s="16"/>
      <c r="Q16" s="16" t="s">
        <v>149</v>
      </c>
    </row>
    <row r="17" spans="1:17" ht="30" x14ac:dyDescent="0.25">
      <c r="A17" s="18">
        <v>7</v>
      </c>
      <c r="B17" s="14">
        <v>598255</v>
      </c>
      <c r="C17" s="15" t="s">
        <v>925</v>
      </c>
      <c r="D17" s="15" t="s">
        <v>926</v>
      </c>
      <c r="E17" s="70" t="s">
        <v>912</v>
      </c>
      <c r="F17" s="15" t="s">
        <v>927</v>
      </c>
      <c r="G17" s="15" t="s">
        <v>486</v>
      </c>
      <c r="H17" s="16" t="s">
        <v>8</v>
      </c>
      <c r="I17" s="16" t="s">
        <v>19</v>
      </c>
      <c r="J17" s="15" t="s">
        <v>549</v>
      </c>
      <c r="K17" s="16"/>
      <c r="L17" s="16" t="s">
        <v>108</v>
      </c>
      <c r="M17" s="16"/>
      <c r="N17" s="16"/>
      <c r="O17" s="16"/>
      <c r="P17" s="16"/>
      <c r="Q17" s="16" t="s">
        <v>147</v>
      </c>
    </row>
    <row r="18" spans="1:17" ht="30" x14ac:dyDescent="0.25">
      <c r="A18" s="18">
        <v>8</v>
      </c>
      <c r="B18" s="14">
        <v>598256</v>
      </c>
      <c r="C18" s="15" t="s">
        <v>928</v>
      </c>
      <c r="D18" s="15" t="s">
        <v>929</v>
      </c>
      <c r="E18" s="70" t="s">
        <v>912</v>
      </c>
      <c r="F18" s="15" t="s">
        <v>930</v>
      </c>
      <c r="G18" s="15" t="s">
        <v>111</v>
      </c>
      <c r="H18" s="16" t="s">
        <v>7</v>
      </c>
      <c r="I18" s="16" t="s">
        <v>19</v>
      </c>
      <c r="J18" s="15" t="s">
        <v>931</v>
      </c>
      <c r="K18" s="16"/>
      <c r="L18" s="16"/>
      <c r="M18" s="16"/>
      <c r="N18" s="16" t="s">
        <v>222</v>
      </c>
      <c r="O18" s="16"/>
      <c r="P18" s="16"/>
      <c r="Q18" s="16" t="s">
        <v>147</v>
      </c>
    </row>
    <row r="19" spans="1:17" ht="30" x14ac:dyDescent="0.25">
      <c r="A19" s="18">
        <v>9</v>
      </c>
      <c r="B19" s="14">
        <v>598257</v>
      </c>
      <c r="C19" s="15" t="s">
        <v>928</v>
      </c>
      <c r="D19" s="15" t="s">
        <v>929</v>
      </c>
      <c r="E19" s="70" t="s">
        <v>912</v>
      </c>
      <c r="F19" s="15" t="s">
        <v>932</v>
      </c>
      <c r="G19" s="15" t="s">
        <v>111</v>
      </c>
      <c r="H19" s="16" t="s">
        <v>8</v>
      </c>
      <c r="I19" s="16" t="s">
        <v>19</v>
      </c>
      <c r="J19" s="15" t="s">
        <v>330</v>
      </c>
      <c r="K19" s="16"/>
      <c r="L19" s="16"/>
      <c r="M19" s="16" t="s">
        <v>132</v>
      </c>
      <c r="N19" s="16"/>
      <c r="O19" s="16"/>
      <c r="P19" s="16"/>
      <c r="Q19" s="16" t="s">
        <v>146</v>
      </c>
    </row>
    <row r="20" spans="1:17" ht="30" x14ac:dyDescent="0.25">
      <c r="A20" s="18">
        <v>10</v>
      </c>
      <c r="B20" s="14">
        <v>598258</v>
      </c>
      <c r="C20" s="15" t="s">
        <v>933</v>
      </c>
      <c r="D20" s="15" t="s">
        <v>934</v>
      </c>
      <c r="E20" s="70" t="s">
        <v>912</v>
      </c>
      <c r="F20" s="15" t="s">
        <v>935</v>
      </c>
      <c r="G20" s="15" t="s">
        <v>432</v>
      </c>
      <c r="H20" s="16" t="s">
        <v>8</v>
      </c>
      <c r="I20" s="16" t="s">
        <v>18</v>
      </c>
      <c r="J20" s="15" t="s">
        <v>127</v>
      </c>
      <c r="K20" s="16" t="s">
        <v>172</v>
      </c>
      <c r="L20" s="16"/>
      <c r="M20" s="16"/>
      <c r="N20" s="16"/>
      <c r="O20" s="16"/>
      <c r="P20" s="16"/>
      <c r="Q20" s="16" t="s">
        <v>147</v>
      </c>
    </row>
    <row r="21" spans="1:17" ht="30" x14ac:dyDescent="0.25">
      <c r="A21" s="18">
        <v>11</v>
      </c>
      <c r="B21" s="14">
        <v>598259</v>
      </c>
      <c r="C21" s="15" t="s">
        <v>933</v>
      </c>
      <c r="D21" s="15" t="s">
        <v>934</v>
      </c>
      <c r="E21" s="70" t="s">
        <v>912</v>
      </c>
      <c r="F21" s="15" t="s">
        <v>936</v>
      </c>
      <c r="G21" s="15" t="s">
        <v>111</v>
      </c>
      <c r="H21" s="16" t="s">
        <v>8</v>
      </c>
      <c r="I21" s="16" t="s">
        <v>18</v>
      </c>
      <c r="J21" s="15" t="s">
        <v>112</v>
      </c>
      <c r="K21" s="16"/>
      <c r="L21" s="16"/>
      <c r="M21" s="16" t="s">
        <v>105</v>
      </c>
      <c r="N21" s="16"/>
      <c r="O21" s="16"/>
      <c r="P21" s="16"/>
      <c r="Q21" s="16" t="s">
        <v>149</v>
      </c>
    </row>
    <row r="22" spans="1:17" ht="30" x14ac:dyDescent="0.25">
      <c r="A22" s="18">
        <v>12</v>
      </c>
      <c r="B22" s="14">
        <v>598260</v>
      </c>
      <c r="C22" s="15" t="s">
        <v>933</v>
      </c>
      <c r="D22" s="15" t="s">
        <v>934</v>
      </c>
      <c r="E22" s="70" t="s">
        <v>912</v>
      </c>
      <c r="F22" s="15" t="s">
        <v>937</v>
      </c>
      <c r="G22" s="15" t="s">
        <v>111</v>
      </c>
      <c r="H22" s="16" t="s">
        <v>8</v>
      </c>
      <c r="I22" s="16" t="s">
        <v>18</v>
      </c>
      <c r="J22" s="15" t="s">
        <v>112</v>
      </c>
      <c r="K22" s="16"/>
      <c r="L22" s="16"/>
      <c r="M22" s="16" t="s">
        <v>154</v>
      </c>
      <c r="N22" s="16"/>
      <c r="O22" s="16"/>
      <c r="P22" s="16"/>
      <c r="Q22" s="16" t="s">
        <v>155</v>
      </c>
    </row>
    <row r="23" spans="1:17" ht="30" x14ac:dyDescent="0.25">
      <c r="A23" s="18">
        <v>13</v>
      </c>
      <c r="B23" s="14">
        <v>598261</v>
      </c>
      <c r="C23" s="68" t="s">
        <v>938</v>
      </c>
      <c r="D23" s="15" t="s">
        <v>939</v>
      </c>
      <c r="E23" s="70" t="s">
        <v>912</v>
      </c>
      <c r="F23" s="15" t="s">
        <v>940</v>
      </c>
      <c r="G23" s="15" t="s">
        <v>111</v>
      </c>
      <c r="H23" s="16" t="s">
        <v>8</v>
      </c>
      <c r="I23" s="16" t="s">
        <v>18</v>
      </c>
      <c r="J23" s="15" t="s">
        <v>117</v>
      </c>
      <c r="K23" s="16"/>
      <c r="L23" s="16" t="s">
        <v>108</v>
      </c>
      <c r="M23" s="16"/>
      <c r="N23" s="16"/>
      <c r="O23" s="16"/>
      <c r="P23" s="16"/>
      <c r="Q23" s="16" t="s">
        <v>147</v>
      </c>
    </row>
    <row r="24" spans="1:17" ht="30" x14ac:dyDescent="0.25">
      <c r="A24" s="18">
        <v>14</v>
      </c>
      <c r="B24" s="14">
        <v>598262</v>
      </c>
      <c r="C24" s="68" t="s">
        <v>938</v>
      </c>
      <c r="D24" s="15" t="s">
        <v>939</v>
      </c>
      <c r="E24" s="70" t="s">
        <v>912</v>
      </c>
      <c r="F24" s="15" t="s">
        <v>941</v>
      </c>
      <c r="G24" s="15" t="s">
        <v>111</v>
      </c>
      <c r="H24" s="16" t="s">
        <v>8</v>
      </c>
      <c r="I24" s="16" t="s">
        <v>18</v>
      </c>
      <c r="J24" s="15" t="s">
        <v>112</v>
      </c>
      <c r="K24" s="16" t="s">
        <v>290</v>
      </c>
      <c r="L24" s="16"/>
      <c r="M24" s="16"/>
      <c r="N24" s="16"/>
      <c r="O24" s="16"/>
      <c r="P24" s="16"/>
      <c r="Q24" s="16" t="s">
        <v>147</v>
      </c>
    </row>
    <row r="25" spans="1:17" ht="30" x14ac:dyDescent="0.25">
      <c r="A25" s="18">
        <v>15</v>
      </c>
      <c r="B25" s="14">
        <v>598263</v>
      </c>
      <c r="C25" s="68" t="s">
        <v>938</v>
      </c>
      <c r="D25" s="15" t="s">
        <v>939</v>
      </c>
      <c r="E25" s="70" t="s">
        <v>912</v>
      </c>
      <c r="F25" s="15" t="s">
        <v>942</v>
      </c>
      <c r="G25" s="15" t="s">
        <v>111</v>
      </c>
      <c r="H25" s="16" t="s">
        <v>8</v>
      </c>
      <c r="I25" s="16" t="s">
        <v>19</v>
      </c>
      <c r="J25" s="15" t="s">
        <v>943</v>
      </c>
      <c r="K25" s="16" t="s">
        <v>264</v>
      </c>
      <c r="L25" s="16"/>
      <c r="M25" s="16"/>
      <c r="N25" s="16"/>
      <c r="O25" s="16"/>
      <c r="P25" s="16"/>
      <c r="Q25" s="16" t="s">
        <v>147</v>
      </c>
    </row>
    <row r="26" spans="1:17" ht="30" x14ac:dyDescent="0.25">
      <c r="A26" s="18">
        <v>16</v>
      </c>
      <c r="B26" s="14">
        <v>598264</v>
      </c>
      <c r="C26" s="15" t="s">
        <v>944</v>
      </c>
      <c r="D26" s="15" t="s">
        <v>945</v>
      </c>
      <c r="E26" s="70" t="s">
        <v>912</v>
      </c>
      <c r="F26" s="15" t="s">
        <v>664</v>
      </c>
      <c r="G26" s="15" t="s">
        <v>111</v>
      </c>
      <c r="H26" s="16" t="s">
        <v>8</v>
      </c>
      <c r="I26" s="16" t="s">
        <v>19</v>
      </c>
      <c r="J26" s="15" t="s">
        <v>145</v>
      </c>
      <c r="K26" s="16"/>
      <c r="L26" s="16" t="s">
        <v>108</v>
      </c>
      <c r="M26" s="16"/>
      <c r="N26" s="16"/>
      <c r="O26" s="16"/>
      <c r="P26" s="16"/>
      <c r="Q26" s="16" t="s">
        <v>147</v>
      </c>
    </row>
    <row r="27" spans="1:17" ht="30" x14ac:dyDescent="0.25">
      <c r="A27" s="18">
        <v>17</v>
      </c>
      <c r="B27" s="14">
        <v>598265</v>
      </c>
      <c r="C27" s="15" t="s">
        <v>944</v>
      </c>
      <c r="D27" s="15" t="s">
        <v>945</v>
      </c>
      <c r="E27" s="70" t="s">
        <v>912</v>
      </c>
      <c r="F27" s="15" t="s">
        <v>225</v>
      </c>
      <c r="G27" s="15" t="s">
        <v>946</v>
      </c>
      <c r="H27" s="16" t="s">
        <v>8</v>
      </c>
      <c r="I27" s="16" t="s">
        <v>19</v>
      </c>
      <c r="J27" s="15" t="s">
        <v>326</v>
      </c>
      <c r="K27" s="16" t="s">
        <v>264</v>
      </c>
      <c r="L27" s="16"/>
      <c r="M27" s="16"/>
      <c r="N27" s="16"/>
      <c r="O27" s="16"/>
      <c r="P27" s="16"/>
      <c r="Q27" s="16" t="s">
        <v>147</v>
      </c>
    </row>
    <row r="28" spans="1:17" ht="30" x14ac:dyDescent="0.25">
      <c r="A28" s="18">
        <v>18</v>
      </c>
      <c r="B28" s="14">
        <v>598266</v>
      </c>
      <c r="C28" s="15" t="s">
        <v>944</v>
      </c>
      <c r="D28" s="15" t="s">
        <v>945</v>
      </c>
      <c r="E28" s="70" t="s">
        <v>912</v>
      </c>
      <c r="F28" s="15" t="s">
        <v>947</v>
      </c>
      <c r="G28" s="15" t="s">
        <v>111</v>
      </c>
      <c r="H28" s="16" t="s">
        <v>8</v>
      </c>
      <c r="I28" s="16" t="s">
        <v>19</v>
      </c>
      <c r="J28" s="15" t="s">
        <v>114</v>
      </c>
      <c r="K28" s="16" t="s">
        <v>264</v>
      </c>
      <c r="L28" s="16"/>
      <c r="M28" s="16"/>
      <c r="N28" s="16"/>
      <c r="O28" s="16"/>
      <c r="P28" s="16"/>
      <c r="Q28" s="16" t="s">
        <v>147</v>
      </c>
    </row>
    <row r="29" spans="1:17" ht="25.5" x14ac:dyDescent="0.25">
      <c r="A29" s="18">
        <v>19</v>
      </c>
      <c r="B29" s="14">
        <v>598267</v>
      </c>
      <c r="C29" s="15" t="s">
        <v>948</v>
      </c>
      <c r="D29" s="15" t="s">
        <v>949</v>
      </c>
      <c r="E29" s="70" t="s">
        <v>912</v>
      </c>
      <c r="F29" s="15" t="s">
        <v>950</v>
      </c>
      <c r="G29" s="15" t="s">
        <v>111</v>
      </c>
      <c r="H29" s="16" t="s">
        <v>8</v>
      </c>
      <c r="I29" s="16" t="s">
        <v>18</v>
      </c>
      <c r="J29" s="15" t="s">
        <v>127</v>
      </c>
      <c r="K29" s="16"/>
      <c r="L29" s="16"/>
      <c r="M29" s="16" t="s">
        <v>99</v>
      </c>
      <c r="N29" s="16"/>
      <c r="O29" s="16"/>
      <c r="P29" s="16"/>
      <c r="Q29" s="16" t="s">
        <v>146</v>
      </c>
    </row>
    <row r="30" spans="1:17" ht="30" x14ac:dyDescent="0.25">
      <c r="A30" s="18">
        <v>20</v>
      </c>
      <c r="B30" s="14">
        <v>598268</v>
      </c>
      <c r="C30" s="15" t="s">
        <v>951</v>
      </c>
      <c r="D30" s="15" t="s">
        <v>952</v>
      </c>
      <c r="E30" s="70" t="s">
        <v>912</v>
      </c>
      <c r="F30" s="15" t="s">
        <v>953</v>
      </c>
      <c r="G30" s="15" t="s">
        <v>111</v>
      </c>
      <c r="H30" s="16" t="s">
        <v>8</v>
      </c>
      <c r="I30" s="16" t="s">
        <v>18</v>
      </c>
      <c r="J30" s="15" t="s">
        <v>112</v>
      </c>
      <c r="K30" s="16"/>
      <c r="L30" s="16"/>
      <c r="M30" s="16" t="s">
        <v>119</v>
      </c>
      <c r="N30" s="16"/>
      <c r="O30" s="16"/>
      <c r="P30" s="16"/>
      <c r="Q30" s="16" t="s">
        <v>185</v>
      </c>
    </row>
    <row r="31" spans="1:17" ht="30" x14ac:dyDescent="0.25">
      <c r="A31" s="18">
        <v>21</v>
      </c>
      <c r="B31" s="14">
        <v>598269</v>
      </c>
      <c r="C31" s="15" t="s">
        <v>954</v>
      </c>
      <c r="D31" s="15" t="s">
        <v>955</v>
      </c>
      <c r="E31" s="70" t="s">
        <v>912</v>
      </c>
      <c r="F31" s="15" t="s">
        <v>956</v>
      </c>
      <c r="G31" s="15" t="s">
        <v>111</v>
      </c>
      <c r="H31" s="16" t="s">
        <v>8</v>
      </c>
      <c r="I31" s="16" t="s">
        <v>19</v>
      </c>
      <c r="J31" s="15" t="s">
        <v>127</v>
      </c>
      <c r="K31" s="16"/>
      <c r="L31" s="16"/>
      <c r="M31" s="16" t="s">
        <v>119</v>
      </c>
      <c r="N31" s="16"/>
      <c r="O31" s="16"/>
      <c r="P31" s="16"/>
      <c r="Q31" s="16" t="s">
        <v>185</v>
      </c>
    </row>
    <row r="32" spans="1:17" ht="30" x14ac:dyDescent="0.25">
      <c r="A32" s="18">
        <v>22</v>
      </c>
      <c r="B32" s="14">
        <v>598270</v>
      </c>
      <c r="C32" s="15" t="s">
        <v>954</v>
      </c>
      <c r="D32" s="15" t="s">
        <v>955</v>
      </c>
      <c r="E32" s="70" t="s">
        <v>912</v>
      </c>
      <c r="F32" s="15" t="s">
        <v>585</v>
      </c>
      <c r="G32" s="15" t="s">
        <v>111</v>
      </c>
      <c r="H32" s="16" t="s">
        <v>8</v>
      </c>
      <c r="I32" s="16" t="s">
        <v>19</v>
      </c>
      <c r="J32" s="15" t="s">
        <v>170</v>
      </c>
      <c r="K32" s="16"/>
      <c r="L32" s="16"/>
      <c r="M32" s="16" t="s">
        <v>132</v>
      </c>
      <c r="N32" s="16"/>
      <c r="O32" s="16"/>
      <c r="P32" s="16"/>
      <c r="Q32" s="16" t="s">
        <v>149</v>
      </c>
    </row>
    <row r="33" spans="1:17" ht="25.5" x14ac:dyDescent="0.25">
      <c r="A33" s="18">
        <v>23</v>
      </c>
      <c r="B33" s="14">
        <v>598271</v>
      </c>
      <c r="C33" s="15" t="s">
        <v>957</v>
      </c>
      <c r="D33" s="15" t="s">
        <v>958</v>
      </c>
      <c r="E33" s="70" t="s">
        <v>912</v>
      </c>
      <c r="F33" s="15" t="s">
        <v>182</v>
      </c>
      <c r="G33" s="15" t="s">
        <v>792</v>
      </c>
      <c r="H33" s="16" t="s">
        <v>8</v>
      </c>
      <c r="I33" s="16" t="s">
        <v>18</v>
      </c>
      <c r="J33" s="15" t="s">
        <v>104</v>
      </c>
      <c r="K33" s="16"/>
      <c r="L33" s="16"/>
      <c r="M33" s="16" t="s">
        <v>428</v>
      </c>
      <c r="N33" s="16"/>
      <c r="O33" s="16"/>
      <c r="P33" s="16"/>
      <c r="Q33" s="16" t="s">
        <v>619</v>
      </c>
    </row>
    <row r="34" spans="1:17" ht="30" x14ac:dyDescent="0.25">
      <c r="A34" s="18">
        <v>24</v>
      </c>
      <c r="B34" s="14">
        <v>598272</v>
      </c>
      <c r="C34" s="15" t="s">
        <v>959</v>
      </c>
      <c r="D34" s="15" t="s">
        <v>960</v>
      </c>
      <c r="E34" s="70" t="s">
        <v>912</v>
      </c>
      <c r="F34" s="15" t="s">
        <v>140</v>
      </c>
      <c r="G34" s="15" t="s">
        <v>111</v>
      </c>
      <c r="H34" s="16" t="s">
        <v>8</v>
      </c>
      <c r="I34" s="16" t="s">
        <v>18</v>
      </c>
      <c r="J34" s="15" t="s">
        <v>140</v>
      </c>
      <c r="K34" s="16"/>
      <c r="L34" s="16"/>
      <c r="M34" s="16" t="s">
        <v>132</v>
      </c>
      <c r="N34" s="16"/>
      <c r="O34" s="16"/>
      <c r="P34" s="16"/>
      <c r="Q34" s="16" t="s">
        <v>147</v>
      </c>
    </row>
    <row r="35" spans="1:17" ht="30" x14ac:dyDescent="0.25">
      <c r="A35" s="18">
        <v>25</v>
      </c>
      <c r="B35" s="14">
        <v>598273</v>
      </c>
      <c r="C35" s="15" t="s">
        <v>961</v>
      </c>
      <c r="D35" s="15" t="s">
        <v>962</v>
      </c>
      <c r="E35" s="70" t="s">
        <v>912</v>
      </c>
      <c r="F35" s="15" t="s">
        <v>963</v>
      </c>
      <c r="G35" s="15" t="s">
        <v>111</v>
      </c>
      <c r="H35" s="16" t="s">
        <v>8</v>
      </c>
      <c r="I35" s="16" t="s">
        <v>18</v>
      </c>
      <c r="J35" s="15" t="s">
        <v>127</v>
      </c>
      <c r="K35" s="16"/>
      <c r="L35" s="16"/>
      <c r="M35" s="16" t="s">
        <v>132</v>
      </c>
      <c r="N35" s="16"/>
      <c r="O35" s="16"/>
      <c r="P35" s="16"/>
      <c r="Q35" s="16" t="s">
        <v>160</v>
      </c>
    </row>
    <row r="36" spans="1:17" ht="30" x14ac:dyDescent="0.25">
      <c r="A36" s="18">
        <v>26</v>
      </c>
      <c r="B36" s="14">
        <v>598274</v>
      </c>
      <c r="C36" s="15" t="s">
        <v>964</v>
      </c>
      <c r="D36" s="15" t="s">
        <v>962</v>
      </c>
      <c r="E36" s="70" t="s">
        <v>912</v>
      </c>
      <c r="F36" s="15" t="s">
        <v>653</v>
      </c>
      <c r="G36" s="15" t="s">
        <v>111</v>
      </c>
      <c r="H36" s="16" t="s">
        <v>8</v>
      </c>
      <c r="I36" s="16" t="s">
        <v>19</v>
      </c>
      <c r="J36" s="15" t="s">
        <v>117</v>
      </c>
      <c r="K36" s="16"/>
      <c r="L36" s="16"/>
      <c r="M36" s="16" t="s">
        <v>154</v>
      </c>
      <c r="N36" s="16"/>
      <c r="O36" s="16"/>
      <c r="P36" s="16"/>
      <c r="Q36" s="16" t="s">
        <v>149</v>
      </c>
    </row>
    <row r="37" spans="1:17" ht="30" x14ac:dyDescent="0.25">
      <c r="A37" s="18">
        <v>27</v>
      </c>
      <c r="B37" s="14">
        <v>598275</v>
      </c>
      <c r="C37" s="15" t="s">
        <v>965</v>
      </c>
      <c r="D37" s="15" t="s">
        <v>934</v>
      </c>
      <c r="E37" s="70" t="s">
        <v>914</v>
      </c>
      <c r="F37" s="15" t="s">
        <v>580</v>
      </c>
      <c r="G37" s="15" t="s">
        <v>111</v>
      </c>
      <c r="H37" s="16" t="s">
        <v>8</v>
      </c>
      <c r="I37" s="16" t="s">
        <v>18</v>
      </c>
      <c r="J37" s="15" t="s">
        <v>140</v>
      </c>
      <c r="K37" s="16"/>
      <c r="L37" s="16"/>
      <c r="M37" s="16" t="s">
        <v>99</v>
      </c>
      <c r="N37" s="16"/>
      <c r="O37" s="16"/>
      <c r="P37" s="16"/>
      <c r="Q37" s="16" t="s">
        <v>147</v>
      </c>
    </row>
    <row r="38" spans="1:17" ht="30" x14ac:dyDescent="0.25">
      <c r="A38" s="18">
        <v>28</v>
      </c>
      <c r="B38" s="14">
        <v>598276</v>
      </c>
      <c r="C38" s="15" t="s">
        <v>966</v>
      </c>
      <c r="D38" s="15" t="s">
        <v>967</v>
      </c>
      <c r="E38" s="70" t="s">
        <v>912</v>
      </c>
      <c r="F38" s="15" t="s">
        <v>287</v>
      </c>
      <c r="G38" s="15" t="s">
        <v>111</v>
      </c>
      <c r="H38" s="16" t="s">
        <v>8</v>
      </c>
      <c r="I38" s="16" t="s">
        <v>18</v>
      </c>
      <c r="J38" s="15" t="s">
        <v>96</v>
      </c>
      <c r="K38" s="16"/>
      <c r="L38" s="16"/>
      <c r="M38" s="16" t="s">
        <v>118</v>
      </c>
      <c r="N38" s="16"/>
      <c r="O38" s="16"/>
      <c r="P38" s="16"/>
      <c r="Q38" s="16" t="s">
        <v>181</v>
      </c>
    </row>
    <row r="39" spans="1:17" ht="30" x14ac:dyDescent="0.25">
      <c r="A39" s="18">
        <v>29</v>
      </c>
      <c r="B39" s="14">
        <v>598277</v>
      </c>
      <c r="C39" s="15" t="s">
        <v>968</v>
      </c>
      <c r="D39" s="15" t="s">
        <v>969</v>
      </c>
      <c r="E39" s="70" t="s">
        <v>912</v>
      </c>
      <c r="F39" s="15" t="s">
        <v>970</v>
      </c>
      <c r="G39" s="15" t="s">
        <v>111</v>
      </c>
      <c r="H39" s="16" t="s">
        <v>8</v>
      </c>
      <c r="I39" s="16" t="s">
        <v>18</v>
      </c>
      <c r="J39" s="15" t="s">
        <v>96</v>
      </c>
      <c r="K39" s="16"/>
      <c r="L39" s="16"/>
      <c r="M39" s="16" t="s">
        <v>99</v>
      </c>
      <c r="N39" s="16"/>
      <c r="O39" s="16"/>
      <c r="P39" s="16"/>
      <c r="Q39" s="16" t="s">
        <v>149</v>
      </c>
    </row>
    <row r="40" spans="1:17" ht="30" x14ac:dyDescent="0.25">
      <c r="A40" s="18">
        <v>30</v>
      </c>
      <c r="B40" s="14">
        <v>598278</v>
      </c>
      <c r="C40" s="15" t="s">
        <v>968</v>
      </c>
      <c r="D40" s="15" t="s">
        <v>969</v>
      </c>
      <c r="E40" s="70" t="s">
        <v>912</v>
      </c>
      <c r="F40" s="15" t="s">
        <v>971</v>
      </c>
      <c r="G40" s="15" t="s">
        <v>111</v>
      </c>
      <c r="H40" s="16" t="s">
        <v>8</v>
      </c>
      <c r="I40" s="16" t="s">
        <v>19</v>
      </c>
      <c r="J40" s="15" t="s">
        <v>96</v>
      </c>
      <c r="K40" s="16"/>
      <c r="L40" s="16"/>
      <c r="M40" s="16" t="s">
        <v>99</v>
      </c>
      <c r="N40" s="16"/>
      <c r="O40" s="16"/>
      <c r="P40" s="16"/>
      <c r="Q40" s="16" t="s">
        <v>149</v>
      </c>
    </row>
    <row r="41" spans="1:17" ht="30" x14ac:dyDescent="0.25">
      <c r="A41" s="18">
        <v>31</v>
      </c>
      <c r="B41" s="14">
        <v>598279</v>
      </c>
      <c r="C41" s="15" t="s">
        <v>968</v>
      </c>
      <c r="D41" s="15" t="s">
        <v>969</v>
      </c>
      <c r="E41" s="70" t="s">
        <v>912</v>
      </c>
      <c r="F41" s="15" t="s">
        <v>972</v>
      </c>
      <c r="G41" s="15" t="s">
        <v>111</v>
      </c>
      <c r="H41" s="16" t="s">
        <v>8</v>
      </c>
      <c r="I41" s="16" t="s">
        <v>18</v>
      </c>
      <c r="J41" s="15" t="s">
        <v>96</v>
      </c>
      <c r="K41" s="16"/>
      <c r="L41" s="16" t="s">
        <v>108</v>
      </c>
      <c r="M41" s="16"/>
      <c r="N41" s="16"/>
      <c r="O41" s="16"/>
      <c r="P41" s="16"/>
      <c r="Q41" s="16" t="s">
        <v>147</v>
      </c>
    </row>
    <row r="42" spans="1:17" ht="30" x14ac:dyDescent="0.25">
      <c r="A42" s="18">
        <v>32</v>
      </c>
      <c r="B42" s="14">
        <v>598280</v>
      </c>
      <c r="C42" s="15" t="s">
        <v>968</v>
      </c>
      <c r="D42" s="15" t="s">
        <v>969</v>
      </c>
      <c r="E42" s="70" t="s">
        <v>912</v>
      </c>
      <c r="F42" s="15" t="s">
        <v>973</v>
      </c>
      <c r="G42" s="15" t="s">
        <v>111</v>
      </c>
      <c r="H42" s="16" t="s">
        <v>8</v>
      </c>
      <c r="I42" s="16" t="s">
        <v>19</v>
      </c>
      <c r="J42" s="15" t="s">
        <v>96</v>
      </c>
      <c r="K42" s="16" t="s">
        <v>224</v>
      </c>
      <c r="L42" s="16"/>
      <c r="M42" s="16"/>
      <c r="N42" s="16"/>
      <c r="O42" s="16"/>
      <c r="P42" s="16"/>
      <c r="Q42" s="16" t="s">
        <v>147</v>
      </c>
    </row>
    <row r="43" spans="1:17" ht="30" x14ac:dyDescent="0.25">
      <c r="A43" s="18">
        <v>33</v>
      </c>
      <c r="B43" s="14">
        <v>598281</v>
      </c>
      <c r="C43" s="15" t="s">
        <v>968</v>
      </c>
      <c r="D43" s="15" t="s">
        <v>969</v>
      </c>
      <c r="E43" s="70" t="s">
        <v>912</v>
      </c>
      <c r="F43" s="15" t="s">
        <v>974</v>
      </c>
      <c r="G43" s="15" t="s">
        <v>111</v>
      </c>
      <c r="H43" s="16" t="s">
        <v>8</v>
      </c>
      <c r="I43" s="16" t="s">
        <v>19</v>
      </c>
      <c r="J43" s="15"/>
      <c r="K43" s="16"/>
      <c r="L43" s="16"/>
      <c r="M43" s="16" t="s">
        <v>99</v>
      </c>
      <c r="N43" s="16"/>
      <c r="O43" s="16"/>
      <c r="P43" s="16"/>
      <c r="Q43" s="16" t="s">
        <v>149</v>
      </c>
    </row>
    <row r="44" spans="1:17" ht="30" x14ac:dyDescent="0.25">
      <c r="A44" s="18">
        <v>34</v>
      </c>
      <c r="B44" s="14">
        <v>598282</v>
      </c>
      <c r="C44" s="15" t="s">
        <v>968</v>
      </c>
      <c r="D44" s="15" t="s">
        <v>969</v>
      </c>
      <c r="E44" s="70" t="s">
        <v>912</v>
      </c>
      <c r="F44" s="15" t="s">
        <v>212</v>
      </c>
      <c r="G44" s="15" t="s">
        <v>96</v>
      </c>
      <c r="H44" s="16" t="s">
        <v>8</v>
      </c>
      <c r="I44" s="16" t="s">
        <v>18</v>
      </c>
      <c r="J44" s="15" t="s">
        <v>96</v>
      </c>
      <c r="K44" s="16" t="s">
        <v>222</v>
      </c>
      <c r="L44" s="16"/>
      <c r="M44" s="16"/>
      <c r="N44" s="16"/>
      <c r="O44" s="16"/>
      <c r="P44" s="16"/>
      <c r="Q44" s="16" t="s">
        <v>147</v>
      </c>
    </row>
    <row r="45" spans="1:17" ht="30" x14ac:dyDescent="0.25">
      <c r="A45" s="18">
        <v>35</v>
      </c>
      <c r="B45" s="14">
        <v>598283</v>
      </c>
      <c r="C45" s="15" t="s">
        <v>975</v>
      </c>
      <c r="D45" s="15" t="s">
        <v>969</v>
      </c>
      <c r="E45" s="70" t="s">
        <v>912</v>
      </c>
      <c r="F45" s="15" t="s">
        <v>976</v>
      </c>
      <c r="G45" s="15" t="s">
        <v>111</v>
      </c>
      <c r="H45" s="16" t="s">
        <v>8</v>
      </c>
      <c r="I45" s="16" t="s">
        <v>18</v>
      </c>
      <c r="J45" s="15" t="s">
        <v>96</v>
      </c>
      <c r="K45" s="16"/>
      <c r="L45" s="16"/>
      <c r="M45" s="16" t="s">
        <v>119</v>
      </c>
      <c r="N45" s="16"/>
      <c r="O45" s="16"/>
      <c r="P45" s="16"/>
      <c r="Q45" s="16" t="s">
        <v>185</v>
      </c>
    </row>
    <row r="46" spans="1:17" ht="30" x14ac:dyDescent="0.25">
      <c r="A46" s="18">
        <v>36</v>
      </c>
      <c r="B46" s="14">
        <v>598284</v>
      </c>
      <c r="C46" s="15" t="s">
        <v>975</v>
      </c>
      <c r="D46" s="15" t="s">
        <v>969</v>
      </c>
      <c r="E46" s="70" t="s">
        <v>912</v>
      </c>
      <c r="F46" s="15" t="s">
        <v>977</v>
      </c>
      <c r="G46" s="15" t="s">
        <v>111</v>
      </c>
      <c r="H46" s="16" t="s">
        <v>7</v>
      </c>
      <c r="I46" s="16" t="s">
        <v>19</v>
      </c>
      <c r="J46" s="15" t="s">
        <v>96</v>
      </c>
      <c r="K46" s="16"/>
      <c r="L46" s="16"/>
      <c r="M46" s="16"/>
      <c r="N46" s="16" t="s">
        <v>224</v>
      </c>
      <c r="O46" s="16"/>
      <c r="P46" s="16"/>
      <c r="Q46" s="16" t="s">
        <v>147</v>
      </c>
    </row>
    <row r="47" spans="1:17" ht="30" x14ac:dyDescent="0.25">
      <c r="A47" s="18">
        <v>37</v>
      </c>
      <c r="B47" s="14">
        <v>598285</v>
      </c>
      <c r="C47" s="15" t="s">
        <v>978</v>
      </c>
      <c r="D47" s="15" t="s">
        <v>979</v>
      </c>
      <c r="E47" s="70" t="s">
        <v>912</v>
      </c>
      <c r="F47" s="15" t="s">
        <v>287</v>
      </c>
      <c r="G47" s="15" t="s">
        <v>807</v>
      </c>
      <c r="H47" s="16" t="s">
        <v>8</v>
      </c>
      <c r="I47" s="16" t="s">
        <v>18</v>
      </c>
      <c r="J47" s="15" t="s">
        <v>96</v>
      </c>
      <c r="K47" s="16"/>
      <c r="L47" s="16"/>
      <c r="M47" s="16" t="s">
        <v>99</v>
      </c>
      <c r="N47" s="16"/>
      <c r="O47" s="16"/>
      <c r="P47" s="16"/>
      <c r="Q47" s="16" t="s">
        <v>149</v>
      </c>
    </row>
    <row r="48" spans="1:17" ht="30" x14ac:dyDescent="0.25">
      <c r="A48" s="18">
        <v>38</v>
      </c>
      <c r="B48" s="14">
        <v>598286</v>
      </c>
      <c r="C48" s="15" t="s">
        <v>980</v>
      </c>
      <c r="D48" s="15" t="s">
        <v>981</v>
      </c>
      <c r="E48" s="70" t="s">
        <v>912</v>
      </c>
      <c r="F48" s="15" t="s">
        <v>982</v>
      </c>
      <c r="G48" s="15" t="s">
        <v>111</v>
      </c>
      <c r="H48" s="16" t="s">
        <v>8</v>
      </c>
      <c r="I48" s="16" t="s">
        <v>18</v>
      </c>
      <c r="J48" s="15" t="s">
        <v>96</v>
      </c>
      <c r="K48" s="16"/>
      <c r="L48" s="16"/>
      <c r="M48" s="16" t="s">
        <v>154</v>
      </c>
      <c r="N48" s="16"/>
      <c r="O48" s="16"/>
      <c r="P48" s="16"/>
      <c r="Q48" s="16" t="s">
        <v>155</v>
      </c>
    </row>
    <row r="49" spans="1:17" ht="30" x14ac:dyDescent="0.25">
      <c r="A49" s="18">
        <v>39</v>
      </c>
      <c r="B49" s="14">
        <v>598287</v>
      </c>
      <c r="C49" s="15" t="s">
        <v>980</v>
      </c>
      <c r="D49" s="15" t="s">
        <v>981</v>
      </c>
      <c r="E49" s="70" t="s">
        <v>912</v>
      </c>
      <c r="F49" s="15" t="s">
        <v>659</v>
      </c>
      <c r="G49" s="15" t="s">
        <v>111</v>
      </c>
      <c r="H49" s="16" t="s">
        <v>8</v>
      </c>
      <c r="I49" s="16" t="s">
        <v>19</v>
      </c>
      <c r="J49" s="15" t="s">
        <v>117</v>
      </c>
      <c r="K49" s="16"/>
      <c r="L49" s="16"/>
      <c r="M49" s="16" t="s">
        <v>132</v>
      </c>
      <c r="N49" s="16"/>
      <c r="O49" s="16"/>
      <c r="P49" s="16"/>
      <c r="Q49" s="16" t="s">
        <v>146</v>
      </c>
    </row>
    <row r="50" spans="1:17" ht="30" x14ac:dyDescent="0.25">
      <c r="A50" s="18">
        <v>40</v>
      </c>
      <c r="B50" s="14">
        <v>598288</v>
      </c>
      <c r="C50" s="15" t="s">
        <v>980</v>
      </c>
      <c r="D50" s="15" t="s">
        <v>981</v>
      </c>
      <c r="E50" s="70" t="s">
        <v>912</v>
      </c>
      <c r="F50" s="15" t="s">
        <v>626</v>
      </c>
      <c r="G50" s="15" t="s">
        <v>111</v>
      </c>
      <c r="H50" s="16" t="s">
        <v>7</v>
      </c>
      <c r="I50" s="16" t="s">
        <v>18</v>
      </c>
      <c r="J50" s="15" t="s">
        <v>180</v>
      </c>
      <c r="K50" s="16"/>
      <c r="L50" s="16"/>
      <c r="N50" s="16"/>
      <c r="O50" s="16"/>
      <c r="P50" s="16" t="s">
        <v>99</v>
      </c>
      <c r="Q50" s="16" t="s">
        <v>149</v>
      </c>
    </row>
    <row r="51" spans="1:17" ht="30" x14ac:dyDescent="0.25">
      <c r="A51" s="18">
        <v>41</v>
      </c>
      <c r="B51" s="14">
        <v>598289</v>
      </c>
      <c r="C51" s="15" t="s">
        <v>980</v>
      </c>
      <c r="D51" s="15" t="s">
        <v>981</v>
      </c>
      <c r="E51" s="70" t="s">
        <v>912</v>
      </c>
      <c r="F51" s="15" t="s">
        <v>983</v>
      </c>
      <c r="G51" s="15" t="s">
        <v>111</v>
      </c>
      <c r="H51" s="16" t="s">
        <v>7</v>
      </c>
      <c r="I51" s="16" t="s">
        <v>19</v>
      </c>
      <c r="J51" s="15" t="s">
        <v>180</v>
      </c>
      <c r="K51" s="16"/>
      <c r="L51" s="16"/>
      <c r="M51" s="16"/>
      <c r="N51" s="16"/>
      <c r="O51" s="16"/>
      <c r="P51" s="16" t="s">
        <v>105</v>
      </c>
      <c r="Q51" s="16" t="s">
        <v>160</v>
      </c>
    </row>
    <row r="52" spans="1:17" ht="30" x14ac:dyDescent="0.25">
      <c r="A52" s="18">
        <v>42</v>
      </c>
      <c r="B52" s="14">
        <v>598290</v>
      </c>
      <c r="C52" s="15" t="s">
        <v>980</v>
      </c>
      <c r="D52" s="15" t="s">
        <v>981</v>
      </c>
      <c r="E52" s="70" t="s">
        <v>912</v>
      </c>
      <c r="F52" s="15" t="s">
        <v>984</v>
      </c>
      <c r="G52" s="15" t="s">
        <v>111</v>
      </c>
      <c r="H52" s="16" t="s">
        <v>7</v>
      </c>
      <c r="I52" s="16" t="s">
        <v>18</v>
      </c>
      <c r="J52" s="15" t="s">
        <v>114</v>
      </c>
      <c r="K52" s="16"/>
      <c r="L52" s="16"/>
      <c r="M52" s="16"/>
      <c r="N52" s="16"/>
      <c r="O52" s="16" t="s">
        <v>108</v>
      </c>
      <c r="P52" s="16"/>
      <c r="Q52" s="16" t="s">
        <v>147</v>
      </c>
    </row>
    <row r="53" spans="1:17" ht="30" x14ac:dyDescent="0.25">
      <c r="A53" s="18">
        <v>43</v>
      </c>
      <c r="B53" s="14">
        <v>598291</v>
      </c>
      <c r="C53" s="15" t="s">
        <v>985</v>
      </c>
      <c r="D53" s="15" t="s">
        <v>986</v>
      </c>
      <c r="E53" s="70" t="s">
        <v>912</v>
      </c>
      <c r="F53" s="15" t="s">
        <v>987</v>
      </c>
      <c r="G53" s="15" t="s">
        <v>988</v>
      </c>
      <c r="H53" s="16" t="s">
        <v>8</v>
      </c>
      <c r="I53" s="16" t="s">
        <v>18</v>
      </c>
      <c r="J53" s="15" t="s">
        <v>112</v>
      </c>
      <c r="K53" s="16"/>
      <c r="L53" s="16"/>
      <c r="M53" s="16" t="s">
        <v>99</v>
      </c>
      <c r="N53" s="16"/>
      <c r="O53" s="16"/>
      <c r="P53" s="16"/>
      <c r="Q53" s="16" t="s">
        <v>149</v>
      </c>
    </row>
    <row r="54" spans="1:17" ht="30" x14ac:dyDescent="0.25">
      <c r="A54" s="18">
        <v>44</v>
      </c>
      <c r="B54" s="14">
        <v>598292</v>
      </c>
      <c r="C54" s="15" t="s">
        <v>989</v>
      </c>
      <c r="D54" s="15" t="s">
        <v>986</v>
      </c>
      <c r="E54" s="70" t="s">
        <v>912</v>
      </c>
      <c r="F54" s="15" t="s">
        <v>990</v>
      </c>
      <c r="G54" s="15" t="s">
        <v>988</v>
      </c>
      <c r="H54" s="16" t="s">
        <v>8</v>
      </c>
      <c r="I54" s="16" t="s">
        <v>19</v>
      </c>
      <c r="J54" s="15" t="s">
        <v>112</v>
      </c>
      <c r="K54" s="16"/>
      <c r="L54" s="16"/>
      <c r="M54" s="16" t="s">
        <v>428</v>
      </c>
      <c r="N54" s="16"/>
      <c r="O54" s="16"/>
      <c r="P54" s="16"/>
      <c r="Q54" s="16" t="s">
        <v>619</v>
      </c>
    </row>
    <row r="55" spans="1:17" ht="30" x14ac:dyDescent="0.25">
      <c r="A55" s="18">
        <v>45</v>
      </c>
      <c r="B55" s="14">
        <v>598293</v>
      </c>
      <c r="C55" s="15" t="s">
        <v>989</v>
      </c>
      <c r="D55" s="15" t="s">
        <v>986</v>
      </c>
      <c r="E55" s="70" t="s">
        <v>912</v>
      </c>
      <c r="F55" s="15" t="s">
        <v>601</v>
      </c>
      <c r="G55" s="15" t="s">
        <v>988</v>
      </c>
      <c r="H55" s="16" t="s">
        <v>8</v>
      </c>
      <c r="I55" s="16" t="s">
        <v>18</v>
      </c>
      <c r="J55" s="15" t="s">
        <v>665</v>
      </c>
      <c r="K55" s="16"/>
      <c r="L55" s="16"/>
      <c r="M55" s="16" t="s">
        <v>119</v>
      </c>
      <c r="N55" s="16"/>
      <c r="O55" s="16"/>
      <c r="P55" s="16"/>
      <c r="Q55" s="16" t="s">
        <v>185</v>
      </c>
    </row>
    <row r="56" spans="1:17" ht="30" x14ac:dyDescent="0.25">
      <c r="A56" s="18">
        <v>46</v>
      </c>
      <c r="B56" s="14">
        <v>598294</v>
      </c>
      <c r="C56" s="15" t="s">
        <v>991</v>
      </c>
      <c r="D56" s="15" t="s">
        <v>992</v>
      </c>
      <c r="E56" s="70" t="s">
        <v>912</v>
      </c>
      <c r="F56" s="15" t="s">
        <v>993</v>
      </c>
      <c r="G56" s="15" t="s">
        <v>111</v>
      </c>
      <c r="H56" s="16" t="s">
        <v>7</v>
      </c>
      <c r="I56" s="16" t="s">
        <v>18</v>
      </c>
      <c r="J56" s="15" t="s">
        <v>350</v>
      </c>
      <c r="K56" s="16"/>
      <c r="L56" s="16"/>
      <c r="M56" s="16"/>
      <c r="N56" s="16"/>
      <c r="O56" s="16" t="s">
        <v>108</v>
      </c>
      <c r="P56" s="16"/>
      <c r="Q56" s="16" t="s">
        <v>160</v>
      </c>
    </row>
    <row r="57" spans="1:17" ht="30" x14ac:dyDescent="0.25">
      <c r="A57" s="18">
        <v>47</v>
      </c>
      <c r="B57" s="14">
        <v>598295</v>
      </c>
      <c r="C57" s="15" t="s">
        <v>994</v>
      </c>
      <c r="D57" s="15" t="s">
        <v>992</v>
      </c>
      <c r="E57" s="70" t="s">
        <v>912</v>
      </c>
      <c r="F57" s="15" t="s">
        <v>995</v>
      </c>
      <c r="G57" s="15" t="s">
        <v>190</v>
      </c>
      <c r="H57" s="16" t="s">
        <v>8</v>
      </c>
      <c r="I57" s="16" t="s">
        <v>19</v>
      </c>
      <c r="J57" s="15" t="s">
        <v>114</v>
      </c>
      <c r="K57" s="16"/>
      <c r="L57" s="16" t="s">
        <v>108</v>
      </c>
      <c r="M57" s="16"/>
      <c r="N57" s="16"/>
      <c r="O57" s="16"/>
      <c r="P57" s="16"/>
      <c r="Q57" s="16" t="s">
        <v>160</v>
      </c>
    </row>
    <row r="58" spans="1:17" ht="30" x14ac:dyDescent="0.25">
      <c r="A58" s="18">
        <v>48</v>
      </c>
      <c r="B58" s="14">
        <v>598296</v>
      </c>
      <c r="C58" s="15" t="s">
        <v>996</v>
      </c>
      <c r="D58" s="15" t="s">
        <v>981</v>
      </c>
      <c r="E58" s="70" t="s">
        <v>912</v>
      </c>
      <c r="F58" s="15" t="s">
        <v>997</v>
      </c>
      <c r="G58" s="15" t="s">
        <v>486</v>
      </c>
      <c r="H58" s="16" t="s">
        <v>8</v>
      </c>
      <c r="I58" s="16" t="s">
        <v>19</v>
      </c>
      <c r="J58" s="15" t="s">
        <v>257</v>
      </c>
      <c r="K58" s="16"/>
      <c r="L58" s="16" t="s">
        <v>329</v>
      </c>
      <c r="M58" s="16"/>
      <c r="N58" s="16"/>
      <c r="O58" s="16"/>
      <c r="P58" s="16"/>
      <c r="Q58" s="16" t="s">
        <v>160</v>
      </c>
    </row>
    <row r="59" spans="1:17" ht="30" x14ac:dyDescent="0.25">
      <c r="A59" s="18">
        <v>49</v>
      </c>
      <c r="B59" s="14">
        <v>598297</v>
      </c>
      <c r="C59" s="15" t="s">
        <v>996</v>
      </c>
      <c r="D59" s="15" t="s">
        <v>981</v>
      </c>
      <c r="E59" s="70" t="s">
        <v>912</v>
      </c>
      <c r="F59" s="15" t="s">
        <v>998</v>
      </c>
      <c r="G59" s="15" t="s">
        <v>111</v>
      </c>
      <c r="H59" s="16" t="s">
        <v>8</v>
      </c>
      <c r="I59" s="16" t="s">
        <v>19</v>
      </c>
      <c r="J59" s="15" t="s">
        <v>257</v>
      </c>
      <c r="K59" s="16"/>
      <c r="L59" s="16"/>
      <c r="M59" s="16" t="s">
        <v>105</v>
      </c>
      <c r="N59" s="16"/>
      <c r="O59" s="16"/>
      <c r="P59" s="16"/>
      <c r="Q59" s="16" t="s">
        <v>149</v>
      </c>
    </row>
    <row r="60" spans="1:17" ht="30" x14ac:dyDescent="0.25">
      <c r="A60" s="18">
        <v>50</v>
      </c>
      <c r="B60" s="14">
        <v>598298</v>
      </c>
      <c r="C60" s="15" t="s">
        <v>999</v>
      </c>
      <c r="D60" s="15" t="s">
        <v>1000</v>
      </c>
      <c r="E60" s="70" t="s">
        <v>914</v>
      </c>
      <c r="F60" s="15" t="s">
        <v>1001</v>
      </c>
      <c r="G60" s="15" t="s">
        <v>432</v>
      </c>
      <c r="H60" s="16" t="s">
        <v>8</v>
      </c>
      <c r="I60" s="16" t="s">
        <v>18</v>
      </c>
      <c r="J60" s="15" t="s">
        <v>117</v>
      </c>
      <c r="K60" s="16"/>
      <c r="M60" s="16" t="s">
        <v>317</v>
      </c>
      <c r="N60" s="16"/>
      <c r="O60" s="16"/>
      <c r="P60" s="16"/>
      <c r="Q60" s="16" t="s">
        <v>160</v>
      </c>
    </row>
    <row r="61" spans="1:17" ht="30" x14ac:dyDescent="0.25">
      <c r="A61" s="18">
        <v>51</v>
      </c>
      <c r="B61" s="14">
        <v>598299</v>
      </c>
      <c r="C61" s="15" t="s">
        <v>1002</v>
      </c>
      <c r="D61" s="15" t="s">
        <v>1003</v>
      </c>
      <c r="E61" s="70" t="s">
        <v>912</v>
      </c>
      <c r="F61" s="15" t="s">
        <v>1004</v>
      </c>
      <c r="G61" s="15" t="s">
        <v>111</v>
      </c>
      <c r="H61" s="16" t="s">
        <v>8</v>
      </c>
      <c r="I61" s="16" t="s">
        <v>18</v>
      </c>
      <c r="J61" s="15" t="s">
        <v>117</v>
      </c>
      <c r="K61" s="16"/>
      <c r="L61" s="16"/>
      <c r="M61" s="16" t="s">
        <v>99</v>
      </c>
      <c r="N61" s="16"/>
      <c r="O61" s="16"/>
      <c r="P61" s="16"/>
      <c r="Q61" s="16" t="s">
        <v>146</v>
      </c>
    </row>
    <row r="62" spans="1:17" ht="30" x14ac:dyDescent="0.25">
      <c r="A62" s="18">
        <v>52</v>
      </c>
      <c r="B62" s="14">
        <v>598300</v>
      </c>
      <c r="C62" s="15" t="s">
        <v>1005</v>
      </c>
      <c r="D62" s="15" t="s">
        <v>1000</v>
      </c>
      <c r="E62" s="70" t="s">
        <v>914</v>
      </c>
      <c r="F62" s="15" t="s">
        <v>1006</v>
      </c>
      <c r="G62" s="15" t="s">
        <v>432</v>
      </c>
      <c r="H62" s="16" t="s">
        <v>8</v>
      </c>
      <c r="I62" s="16" t="s">
        <v>18</v>
      </c>
      <c r="J62" s="15" t="s">
        <v>117</v>
      </c>
      <c r="K62" s="16"/>
      <c r="L62" s="16"/>
      <c r="M62" s="16" t="s">
        <v>99</v>
      </c>
      <c r="N62" s="16"/>
      <c r="O62" s="16"/>
      <c r="P62" s="16"/>
      <c r="Q62" s="16" t="s">
        <v>149</v>
      </c>
    </row>
    <row r="63" spans="1:17" ht="30" x14ac:dyDescent="0.25">
      <c r="A63" s="18">
        <v>53</v>
      </c>
      <c r="B63" s="14">
        <v>598301</v>
      </c>
      <c r="C63" s="15" t="s">
        <v>1007</v>
      </c>
      <c r="D63" s="15" t="s">
        <v>1008</v>
      </c>
      <c r="E63" s="70" t="s">
        <v>914</v>
      </c>
      <c r="F63" s="15" t="s">
        <v>1009</v>
      </c>
      <c r="G63" s="15" t="s">
        <v>190</v>
      </c>
      <c r="H63" s="16" t="s">
        <v>8</v>
      </c>
      <c r="I63" s="16" t="s">
        <v>19</v>
      </c>
      <c r="J63" s="15" t="s">
        <v>257</v>
      </c>
      <c r="K63" s="16"/>
      <c r="L63" s="16" t="s">
        <v>464</v>
      </c>
      <c r="M63" s="16"/>
      <c r="N63" s="16"/>
      <c r="O63" s="16"/>
      <c r="P63" s="16"/>
      <c r="Q63" s="16" t="s">
        <v>147</v>
      </c>
    </row>
    <row r="64" spans="1:17" ht="30" x14ac:dyDescent="0.25">
      <c r="A64" s="18">
        <v>54</v>
      </c>
      <c r="B64" s="14">
        <v>598302</v>
      </c>
      <c r="C64" s="15" t="s">
        <v>1007</v>
      </c>
      <c r="D64" s="15" t="s">
        <v>1008</v>
      </c>
      <c r="E64" s="70" t="s">
        <v>912</v>
      </c>
      <c r="F64" s="15" t="s">
        <v>1010</v>
      </c>
      <c r="G64" s="15" t="s">
        <v>111</v>
      </c>
      <c r="H64" s="16" t="s">
        <v>8</v>
      </c>
      <c r="I64" s="16" t="s">
        <v>19</v>
      </c>
      <c r="J64" s="15" t="s">
        <v>180</v>
      </c>
      <c r="K64" s="16"/>
      <c r="L64" s="16"/>
      <c r="M64" s="16" t="s">
        <v>186</v>
      </c>
      <c r="N64" s="16"/>
      <c r="O64" s="16"/>
      <c r="P64" s="16"/>
      <c r="Q64" s="16" t="s">
        <v>187</v>
      </c>
    </row>
    <row r="65" spans="1:17" ht="30" x14ac:dyDescent="0.25">
      <c r="A65" s="18">
        <v>55</v>
      </c>
      <c r="B65" s="14">
        <v>598303</v>
      </c>
      <c r="C65" s="15" t="s">
        <v>1011</v>
      </c>
      <c r="D65" s="15" t="s">
        <v>1012</v>
      </c>
      <c r="E65" s="70" t="s">
        <v>914</v>
      </c>
      <c r="F65" s="15" t="s">
        <v>215</v>
      </c>
      <c r="G65" s="15" t="s">
        <v>111</v>
      </c>
      <c r="H65" s="16" t="s">
        <v>8</v>
      </c>
      <c r="I65" s="16" t="s">
        <v>18</v>
      </c>
      <c r="J65" s="15" t="s">
        <v>1013</v>
      </c>
      <c r="K65" s="16"/>
      <c r="L65" s="16"/>
      <c r="M65" s="16" t="s">
        <v>119</v>
      </c>
      <c r="N65" s="16"/>
      <c r="O65" s="16"/>
      <c r="P65" s="16"/>
      <c r="Q65" s="16" t="s">
        <v>155</v>
      </c>
    </row>
    <row r="66" spans="1:17" ht="30" x14ac:dyDescent="0.25">
      <c r="A66" s="18">
        <v>56</v>
      </c>
      <c r="B66" s="14">
        <v>598304</v>
      </c>
      <c r="C66" s="15" t="s">
        <v>1014</v>
      </c>
      <c r="D66" s="15" t="s">
        <v>1015</v>
      </c>
      <c r="E66" s="70" t="s">
        <v>912</v>
      </c>
      <c r="F66" s="15" t="s">
        <v>1016</v>
      </c>
      <c r="G66" s="15" t="s">
        <v>110</v>
      </c>
      <c r="H66" s="16" t="s">
        <v>8</v>
      </c>
      <c r="I66" s="16" t="s">
        <v>18</v>
      </c>
      <c r="J66" s="15" t="s">
        <v>140</v>
      </c>
      <c r="K66" s="16"/>
      <c r="L66" s="16"/>
      <c r="M66" s="16" t="s">
        <v>317</v>
      </c>
      <c r="N66" s="16"/>
      <c r="O66" s="16"/>
      <c r="P66" s="16"/>
      <c r="Q66" s="16" t="s">
        <v>160</v>
      </c>
    </row>
    <row r="67" spans="1:17" ht="30" x14ac:dyDescent="0.25">
      <c r="A67" s="18">
        <v>57</v>
      </c>
      <c r="B67" s="14">
        <v>598305</v>
      </c>
      <c r="C67" s="15" t="s">
        <v>1014</v>
      </c>
      <c r="D67" s="15" t="s">
        <v>1015</v>
      </c>
      <c r="E67" s="70" t="s">
        <v>912</v>
      </c>
      <c r="F67" s="15" t="s">
        <v>1017</v>
      </c>
      <c r="G67" s="15" t="s">
        <v>807</v>
      </c>
      <c r="H67" s="16" t="s">
        <v>8</v>
      </c>
      <c r="I67" s="16" t="s">
        <v>19</v>
      </c>
      <c r="J67" s="15" t="s">
        <v>1018</v>
      </c>
      <c r="K67" s="16"/>
      <c r="L67" s="16"/>
      <c r="M67" s="16" t="s">
        <v>99</v>
      </c>
      <c r="N67" s="16"/>
      <c r="O67" s="16"/>
      <c r="P67" s="16"/>
      <c r="Q67" s="16" t="s">
        <v>149</v>
      </c>
    </row>
    <row r="68" spans="1:17" ht="30" x14ac:dyDescent="0.25">
      <c r="A68" s="18">
        <v>58</v>
      </c>
      <c r="B68" s="14">
        <v>598306</v>
      </c>
      <c r="C68" s="15" t="s">
        <v>1014</v>
      </c>
      <c r="D68" s="15" t="s">
        <v>1015</v>
      </c>
      <c r="E68" s="70" t="s">
        <v>912</v>
      </c>
      <c r="F68" s="15" t="s">
        <v>385</v>
      </c>
      <c r="G68" s="15" t="s">
        <v>111</v>
      </c>
      <c r="H68" s="16" t="s">
        <v>8</v>
      </c>
      <c r="I68" s="16" t="s">
        <v>18</v>
      </c>
      <c r="J68" s="15" t="s">
        <v>114</v>
      </c>
      <c r="K68" s="16"/>
      <c r="L68" s="16"/>
      <c r="M68" s="16" t="s">
        <v>154</v>
      </c>
      <c r="N68" s="16"/>
      <c r="O68" s="16"/>
      <c r="P68" s="16"/>
      <c r="Q68" s="16" t="s">
        <v>155</v>
      </c>
    </row>
    <row r="69" spans="1:17" ht="30" x14ac:dyDescent="0.25">
      <c r="A69" s="18">
        <v>59</v>
      </c>
      <c r="B69" s="14">
        <v>598307</v>
      </c>
      <c r="C69" s="15" t="s">
        <v>1014</v>
      </c>
      <c r="D69" s="15" t="s">
        <v>1015</v>
      </c>
      <c r="E69" s="70" t="s">
        <v>912</v>
      </c>
      <c r="F69" s="15" t="s">
        <v>1019</v>
      </c>
      <c r="G69" s="15" t="s">
        <v>111</v>
      </c>
      <c r="H69" s="16" t="s">
        <v>7</v>
      </c>
      <c r="I69" s="16" t="s">
        <v>18</v>
      </c>
      <c r="J69" s="15" t="s">
        <v>238</v>
      </c>
      <c r="K69" s="16"/>
      <c r="L69" s="16"/>
      <c r="M69" s="16"/>
      <c r="N69" s="16"/>
      <c r="O69" s="16"/>
      <c r="P69" s="16" t="s">
        <v>105</v>
      </c>
      <c r="Q69" s="16" t="s">
        <v>160</v>
      </c>
    </row>
    <row r="70" spans="1:17" ht="30" x14ac:dyDescent="0.25">
      <c r="A70" s="18">
        <v>60</v>
      </c>
      <c r="B70" s="14">
        <v>598308</v>
      </c>
      <c r="C70" s="15" t="s">
        <v>1014</v>
      </c>
      <c r="D70" s="15" t="s">
        <v>1015</v>
      </c>
      <c r="E70" s="70" t="s">
        <v>912</v>
      </c>
      <c r="F70" s="15" t="s">
        <v>1020</v>
      </c>
      <c r="G70" s="15" t="s">
        <v>111</v>
      </c>
      <c r="H70" s="16" t="s">
        <v>7</v>
      </c>
      <c r="I70" s="16" t="s">
        <v>19</v>
      </c>
      <c r="J70" s="15" t="s">
        <v>589</v>
      </c>
      <c r="K70" s="16"/>
      <c r="L70" s="16"/>
      <c r="M70" s="16"/>
      <c r="N70" s="16"/>
      <c r="O70" s="16"/>
      <c r="P70" s="16" t="s">
        <v>119</v>
      </c>
      <c r="Q70" s="16" t="s">
        <v>185</v>
      </c>
    </row>
    <row r="71" spans="1:17" ht="30" x14ac:dyDescent="0.25">
      <c r="A71" s="18">
        <v>61</v>
      </c>
      <c r="B71" s="14">
        <v>598309</v>
      </c>
      <c r="C71" s="15" t="s">
        <v>1021</v>
      </c>
      <c r="D71" s="15" t="s">
        <v>409</v>
      </c>
      <c r="E71" s="70" t="s">
        <v>912</v>
      </c>
      <c r="F71" s="15" t="s">
        <v>385</v>
      </c>
      <c r="G71" s="15" t="s">
        <v>111</v>
      </c>
      <c r="H71" s="16" t="s">
        <v>8</v>
      </c>
      <c r="I71" s="16" t="s">
        <v>18</v>
      </c>
      <c r="J71" s="15" t="s">
        <v>1022</v>
      </c>
      <c r="K71" s="16"/>
      <c r="L71" s="16"/>
      <c r="M71" s="16" t="s">
        <v>99</v>
      </c>
      <c r="N71" s="16"/>
      <c r="O71" s="16"/>
      <c r="P71" s="16"/>
      <c r="Q71" s="16" t="s">
        <v>149</v>
      </c>
    </row>
    <row r="72" spans="1:17" ht="30" x14ac:dyDescent="0.25">
      <c r="A72" s="18">
        <v>62</v>
      </c>
      <c r="B72" s="14">
        <v>598310</v>
      </c>
      <c r="C72" s="15" t="s">
        <v>1023</v>
      </c>
      <c r="D72" s="15" t="s">
        <v>1024</v>
      </c>
      <c r="E72" s="70" t="s">
        <v>912</v>
      </c>
      <c r="F72" s="15" t="s">
        <v>1025</v>
      </c>
      <c r="G72" s="15" t="s">
        <v>111</v>
      </c>
      <c r="H72" s="16" t="s">
        <v>7</v>
      </c>
      <c r="I72" s="16" t="s">
        <v>18</v>
      </c>
      <c r="J72" s="15" t="s">
        <v>127</v>
      </c>
      <c r="K72" s="16"/>
      <c r="L72" s="16"/>
      <c r="M72" s="16"/>
      <c r="N72" s="16"/>
      <c r="O72" s="16"/>
      <c r="P72" s="16" t="s">
        <v>99</v>
      </c>
      <c r="Q72" s="16">
        <v>1</v>
      </c>
    </row>
    <row r="73" spans="1:17" ht="30" x14ac:dyDescent="0.25">
      <c r="A73" s="18">
        <v>63</v>
      </c>
      <c r="B73" s="14">
        <v>598311</v>
      </c>
      <c r="C73" s="15" t="s">
        <v>1026</v>
      </c>
      <c r="D73" s="15" t="s">
        <v>1027</v>
      </c>
      <c r="E73" s="70" t="s">
        <v>912</v>
      </c>
      <c r="F73" s="15" t="s">
        <v>103</v>
      </c>
      <c r="G73" s="15" t="s">
        <v>425</v>
      </c>
      <c r="H73" s="16" t="s">
        <v>8</v>
      </c>
      <c r="I73" s="16" t="s">
        <v>18</v>
      </c>
      <c r="J73" s="15" t="s">
        <v>140</v>
      </c>
      <c r="K73" s="16"/>
      <c r="L73" s="16"/>
      <c r="M73" s="16" t="s">
        <v>105</v>
      </c>
      <c r="N73" s="16"/>
      <c r="O73" s="16"/>
      <c r="P73" s="16"/>
      <c r="Q73" s="16">
        <v>2</v>
      </c>
    </row>
    <row r="74" spans="1:17" ht="30" x14ac:dyDescent="0.25">
      <c r="A74" s="18">
        <v>64</v>
      </c>
      <c r="B74" s="14">
        <v>598312</v>
      </c>
      <c r="C74" s="15" t="s">
        <v>1028</v>
      </c>
      <c r="D74" s="15" t="s">
        <v>1029</v>
      </c>
      <c r="E74" s="70" t="s">
        <v>912</v>
      </c>
      <c r="F74" s="15" t="s">
        <v>476</v>
      </c>
      <c r="G74" s="15" t="s">
        <v>111</v>
      </c>
      <c r="H74" s="16" t="s">
        <v>8</v>
      </c>
      <c r="I74" s="16" t="s">
        <v>18</v>
      </c>
      <c r="J74" s="15" t="s">
        <v>112</v>
      </c>
      <c r="K74" s="16"/>
      <c r="L74" s="16"/>
      <c r="M74" s="16" t="s">
        <v>105</v>
      </c>
      <c r="N74" s="16"/>
      <c r="O74" s="16"/>
      <c r="P74" s="16"/>
      <c r="Q74" s="16">
        <v>1</v>
      </c>
    </row>
    <row r="75" spans="1:17" ht="30" x14ac:dyDescent="0.25">
      <c r="A75" s="18">
        <v>65</v>
      </c>
      <c r="B75" s="14">
        <v>598313</v>
      </c>
      <c r="C75" s="15" t="s">
        <v>1028</v>
      </c>
      <c r="D75" s="15" t="s">
        <v>1029</v>
      </c>
      <c r="E75" s="70" t="s">
        <v>912</v>
      </c>
      <c r="F75" s="15" t="s">
        <v>289</v>
      </c>
      <c r="G75" s="15" t="s">
        <v>111</v>
      </c>
      <c r="H75" s="16" t="s">
        <v>8</v>
      </c>
      <c r="I75" s="16" t="s">
        <v>18</v>
      </c>
      <c r="J75" s="15" t="s">
        <v>145</v>
      </c>
      <c r="K75" s="16"/>
      <c r="L75" s="16" t="s">
        <v>108</v>
      </c>
      <c r="M75" s="16"/>
      <c r="N75" s="16"/>
      <c r="O75" s="16"/>
      <c r="P75" s="16"/>
      <c r="Q75" s="16">
        <v>1</v>
      </c>
    </row>
    <row r="76" spans="1:17" ht="30" x14ac:dyDescent="0.25">
      <c r="A76" s="18">
        <v>66</v>
      </c>
      <c r="B76" s="14">
        <v>598314</v>
      </c>
      <c r="C76" s="15" t="s">
        <v>1030</v>
      </c>
      <c r="D76" s="15" t="s">
        <v>1031</v>
      </c>
      <c r="E76" s="70" t="s">
        <v>912</v>
      </c>
      <c r="F76" s="15" t="s">
        <v>653</v>
      </c>
      <c r="G76" s="15" t="s">
        <v>111</v>
      </c>
      <c r="H76" s="16" t="s">
        <v>8</v>
      </c>
      <c r="I76" s="16" t="s">
        <v>19</v>
      </c>
      <c r="J76" s="15" t="s">
        <v>140</v>
      </c>
      <c r="K76" s="16"/>
      <c r="L76" s="16"/>
      <c r="M76" s="16" t="s">
        <v>105</v>
      </c>
      <c r="N76" s="16"/>
      <c r="O76" s="16"/>
      <c r="P76" s="16"/>
      <c r="Q76" s="16">
        <v>1</v>
      </c>
    </row>
    <row r="77" spans="1:17" ht="30" x14ac:dyDescent="0.25">
      <c r="A77" s="18">
        <v>67</v>
      </c>
      <c r="B77" s="14">
        <v>598315</v>
      </c>
      <c r="C77" s="15" t="s">
        <v>1032</v>
      </c>
      <c r="D77" s="15" t="s">
        <v>1033</v>
      </c>
      <c r="E77" s="70" t="s">
        <v>912</v>
      </c>
      <c r="F77" s="15" t="s">
        <v>1034</v>
      </c>
      <c r="G77" s="15" t="s">
        <v>111</v>
      </c>
      <c r="H77" s="16" t="s">
        <v>8</v>
      </c>
      <c r="I77" s="16" t="s">
        <v>18</v>
      </c>
      <c r="J77" s="15" t="s">
        <v>1035</v>
      </c>
      <c r="K77" s="16"/>
      <c r="L77" s="16"/>
      <c r="M77" s="16" t="s">
        <v>105</v>
      </c>
      <c r="N77" s="16"/>
      <c r="O77" s="16"/>
      <c r="P77" s="16"/>
      <c r="Q77" s="16">
        <v>2</v>
      </c>
    </row>
    <row r="78" spans="1:17" ht="30" x14ac:dyDescent="0.25">
      <c r="A78" s="18">
        <v>68</v>
      </c>
      <c r="B78" s="14">
        <v>598316</v>
      </c>
      <c r="C78" s="15" t="s">
        <v>1032</v>
      </c>
      <c r="D78" s="15" t="s">
        <v>1033</v>
      </c>
      <c r="E78" s="70" t="s">
        <v>912</v>
      </c>
      <c r="F78" s="15" t="s">
        <v>977</v>
      </c>
      <c r="G78" s="15" t="s">
        <v>111</v>
      </c>
      <c r="H78" s="16" t="s">
        <v>8</v>
      </c>
      <c r="I78" s="16" t="s">
        <v>19</v>
      </c>
      <c r="J78" s="15" t="s">
        <v>368</v>
      </c>
      <c r="K78" s="16"/>
      <c r="L78" s="16" t="s">
        <v>108</v>
      </c>
      <c r="M78" s="16"/>
      <c r="N78" s="16"/>
      <c r="O78" s="16"/>
      <c r="P78" s="16"/>
      <c r="Q78" s="16">
        <v>1</v>
      </c>
    </row>
    <row r="79" spans="1:17" ht="30" x14ac:dyDescent="0.25">
      <c r="A79" s="18">
        <v>69</v>
      </c>
      <c r="B79" s="14">
        <v>598317</v>
      </c>
      <c r="C79" s="15" t="s">
        <v>1036</v>
      </c>
      <c r="D79" s="15" t="s">
        <v>1033</v>
      </c>
      <c r="E79" s="70" t="s">
        <v>912</v>
      </c>
      <c r="F79" s="15" t="s">
        <v>410</v>
      </c>
      <c r="G79" s="15" t="s">
        <v>644</v>
      </c>
      <c r="H79" s="16" t="s">
        <v>8</v>
      </c>
      <c r="I79" s="16" t="s">
        <v>18</v>
      </c>
      <c r="J79" s="15" t="s">
        <v>145</v>
      </c>
      <c r="K79" s="16"/>
      <c r="L79" s="16"/>
      <c r="M79" s="16" t="s">
        <v>99</v>
      </c>
      <c r="N79" s="16"/>
      <c r="O79" s="16"/>
      <c r="P79" s="16"/>
      <c r="Q79" s="16">
        <v>3</v>
      </c>
    </row>
    <row r="80" spans="1:17" ht="30" x14ac:dyDescent="0.25">
      <c r="A80" s="18">
        <v>70</v>
      </c>
      <c r="B80" s="14">
        <v>598318</v>
      </c>
      <c r="C80" s="15" t="s">
        <v>1037</v>
      </c>
      <c r="D80" s="15" t="s">
        <v>1033</v>
      </c>
      <c r="E80" s="70" t="s">
        <v>912</v>
      </c>
      <c r="F80" s="15" t="s">
        <v>1038</v>
      </c>
      <c r="G80" s="15" t="s">
        <v>190</v>
      </c>
      <c r="H80" s="16" t="s">
        <v>8</v>
      </c>
      <c r="I80" s="16" t="s">
        <v>18</v>
      </c>
      <c r="J80" s="15" t="s">
        <v>1039</v>
      </c>
      <c r="K80" s="16"/>
      <c r="L80" s="16"/>
      <c r="M80" s="16" t="s">
        <v>118</v>
      </c>
      <c r="N80" s="16"/>
      <c r="O80" s="16"/>
      <c r="P80" s="16"/>
      <c r="Q80" s="16">
        <v>7</v>
      </c>
    </row>
    <row r="81" spans="1:17" ht="30" x14ac:dyDescent="0.25">
      <c r="A81" s="18">
        <v>71</v>
      </c>
      <c r="B81" s="14">
        <v>598319</v>
      </c>
      <c r="C81" s="15" t="s">
        <v>1040</v>
      </c>
      <c r="D81" s="15" t="s">
        <v>1033</v>
      </c>
      <c r="E81" s="70" t="s">
        <v>912</v>
      </c>
      <c r="F81" s="15" t="s">
        <v>476</v>
      </c>
      <c r="G81" s="15" t="s">
        <v>111</v>
      </c>
      <c r="H81" s="16" t="s">
        <v>8</v>
      </c>
      <c r="I81" s="16" t="s">
        <v>18</v>
      </c>
      <c r="J81" s="15" t="s">
        <v>112</v>
      </c>
      <c r="K81" s="16"/>
      <c r="L81" s="16"/>
      <c r="M81" s="16" t="s">
        <v>248</v>
      </c>
      <c r="N81" s="16"/>
      <c r="O81" s="16"/>
      <c r="P81" s="16"/>
      <c r="Q81" s="16">
        <v>1</v>
      </c>
    </row>
    <row r="82" spans="1:17" ht="30" x14ac:dyDescent="0.25">
      <c r="A82" s="18">
        <v>72</v>
      </c>
      <c r="B82" s="14">
        <v>598320</v>
      </c>
      <c r="C82" s="15" t="s">
        <v>1041</v>
      </c>
      <c r="D82" s="15" t="s">
        <v>1033</v>
      </c>
      <c r="E82" s="70" t="s">
        <v>912</v>
      </c>
      <c r="F82" s="15" t="s">
        <v>225</v>
      </c>
      <c r="G82" s="15" t="s">
        <v>190</v>
      </c>
      <c r="H82" s="16" t="s">
        <v>8</v>
      </c>
      <c r="I82" s="16" t="s">
        <v>19</v>
      </c>
      <c r="J82" s="15" t="s">
        <v>1039</v>
      </c>
      <c r="K82" s="16"/>
      <c r="L82" s="16"/>
      <c r="M82" s="16" t="s">
        <v>105</v>
      </c>
      <c r="N82" s="16"/>
      <c r="O82" s="16"/>
      <c r="P82" s="16"/>
      <c r="Q82" s="16">
        <v>2</v>
      </c>
    </row>
    <row r="83" spans="1:17" ht="30" x14ac:dyDescent="0.25">
      <c r="A83" s="18">
        <v>73</v>
      </c>
      <c r="B83" s="14">
        <v>598321</v>
      </c>
      <c r="C83" s="15" t="s">
        <v>1042</v>
      </c>
      <c r="D83" s="15" t="s">
        <v>1043</v>
      </c>
      <c r="E83" s="70" t="s">
        <v>912</v>
      </c>
      <c r="F83" s="15" t="s">
        <v>1044</v>
      </c>
      <c r="G83" s="15" t="s">
        <v>111</v>
      </c>
      <c r="H83" s="16" t="s">
        <v>8</v>
      </c>
      <c r="I83" s="16" t="s">
        <v>18</v>
      </c>
      <c r="J83" s="15" t="s">
        <v>112</v>
      </c>
      <c r="K83" s="16"/>
      <c r="L83" s="16" t="s">
        <v>108</v>
      </c>
      <c r="M83" s="16"/>
      <c r="N83" s="16"/>
      <c r="O83" s="16"/>
      <c r="P83" s="16"/>
      <c r="Q83" s="16">
        <v>1</v>
      </c>
    </row>
    <row r="84" spans="1:17" ht="30" x14ac:dyDescent="0.25">
      <c r="A84" s="18">
        <v>74</v>
      </c>
      <c r="B84" s="14">
        <v>598322</v>
      </c>
      <c r="C84" s="15" t="s">
        <v>1042</v>
      </c>
      <c r="D84" s="15" t="s">
        <v>1043</v>
      </c>
      <c r="E84" s="70" t="s">
        <v>912</v>
      </c>
      <c r="F84" s="15" t="s">
        <v>1045</v>
      </c>
      <c r="G84" s="15" t="s">
        <v>367</v>
      </c>
      <c r="H84" s="16" t="s">
        <v>8</v>
      </c>
      <c r="I84" s="16" t="s">
        <v>18</v>
      </c>
      <c r="J84" s="15" t="s">
        <v>1035</v>
      </c>
      <c r="K84" s="16"/>
      <c r="L84" s="16"/>
      <c r="M84" s="16" t="s">
        <v>132</v>
      </c>
      <c r="N84" s="16"/>
      <c r="O84" s="16"/>
      <c r="P84" s="16"/>
      <c r="Q84" s="16">
        <v>4</v>
      </c>
    </row>
    <row r="85" spans="1:17" ht="30" x14ac:dyDescent="0.25">
      <c r="A85" s="18">
        <v>75</v>
      </c>
      <c r="B85" s="14">
        <v>598323</v>
      </c>
      <c r="C85" s="15" t="s">
        <v>1042</v>
      </c>
      <c r="D85" s="15" t="s">
        <v>1043</v>
      </c>
      <c r="E85" s="70" t="s">
        <v>912</v>
      </c>
      <c r="F85" s="15" t="s">
        <v>1046</v>
      </c>
      <c r="G85" s="15" t="s">
        <v>111</v>
      </c>
      <c r="H85" s="16" t="s">
        <v>8</v>
      </c>
      <c r="I85" s="16" t="s">
        <v>18</v>
      </c>
      <c r="J85" s="15" t="s">
        <v>117</v>
      </c>
      <c r="K85" s="16"/>
      <c r="L85" s="16"/>
      <c r="M85" s="16" t="s">
        <v>154</v>
      </c>
      <c r="N85" s="16"/>
      <c r="O85" s="16"/>
      <c r="P85" s="16"/>
      <c r="Q85" s="16">
        <v>5</v>
      </c>
    </row>
    <row r="86" spans="1:17" ht="30" x14ac:dyDescent="0.25">
      <c r="A86" s="18">
        <v>76</v>
      </c>
      <c r="B86" s="14">
        <v>598324</v>
      </c>
      <c r="C86" s="15" t="s">
        <v>1042</v>
      </c>
      <c r="D86" s="15" t="s">
        <v>1043</v>
      </c>
      <c r="E86" s="70" t="s">
        <v>912</v>
      </c>
      <c r="F86" s="15" t="s">
        <v>179</v>
      </c>
      <c r="G86" s="15" t="s">
        <v>111</v>
      </c>
      <c r="H86" s="16" t="s">
        <v>8</v>
      </c>
      <c r="I86" s="16" t="s">
        <v>18</v>
      </c>
      <c r="J86" s="15" t="s">
        <v>112</v>
      </c>
      <c r="K86" s="16"/>
      <c r="L86" s="16" t="s">
        <v>108</v>
      </c>
      <c r="M86" s="16"/>
      <c r="N86" s="16"/>
      <c r="O86" s="16"/>
      <c r="P86" s="16"/>
      <c r="Q86" s="16">
        <v>1</v>
      </c>
    </row>
    <row r="87" spans="1:17" ht="30" x14ac:dyDescent="0.25">
      <c r="A87" s="18">
        <v>77</v>
      </c>
      <c r="B87" s="14">
        <v>598325</v>
      </c>
      <c r="C87" s="15" t="s">
        <v>1042</v>
      </c>
      <c r="D87" s="15" t="s">
        <v>1043</v>
      </c>
      <c r="E87" s="70" t="s">
        <v>912</v>
      </c>
      <c r="F87" s="15" t="s">
        <v>1047</v>
      </c>
      <c r="G87" s="15" t="s">
        <v>111</v>
      </c>
      <c r="H87" s="16" t="s">
        <v>8</v>
      </c>
      <c r="I87" s="16" t="s">
        <v>18</v>
      </c>
      <c r="J87" s="15" t="s">
        <v>270</v>
      </c>
      <c r="K87" s="16"/>
      <c r="L87" s="16" t="s">
        <v>108</v>
      </c>
      <c r="M87" s="16"/>
      <c r="N87" s="16"/>
      <c r="O87" s="16"/>
      <c r="P87" s="16"/>
      <c r="Q87" s="16">
        <v>1</v>
      </c>
    </row>
    <row r="88" spans="1:17" ht="30" x14ac:dyDescent="0.25">
      <c r="A88" s="18">
        <v>78</v>
      </c>
      <c r="B88" s="14">
        <v>598326</v>
      </c>
      <c r="C88" s="15" t="s">
        <v>1042</v>
      </c>
      <c r="D88" s="15" t="s">
        <v>1043</v>
      </c>
      <c r="E88" s="70" t="s">
        <v>912</v>
      </c>
      <c r="F88" s="15" t="s">
        <v>1048</v>
      </c>
      <c r="G88" s="15" t="s">
        <v>111</v>
      </c>
      <c r="H88" s="16" t="s">
        <v>8</v>
      </c>
      <c r="I88" s="16" t="s">
        <v>19</v>
      </c>
      <c r="J88" s="15" t="s">
        <v>112</v>
      </c>
      <c r="K88" s="16" t="s">
        <v>290</v>
      </c>
      <c r="L88" s="16"/>
      <c r="M88" s="16"/>
      <c r="N88" s="16"/>
      <c r="O88" s="16"/>
      <c r="P88" s="16"/>
      <c r="Q88" s="16">
        <v>1</v>
      </c>
    </row>
    <row r="89" spans="1:17" ht="30" x14ac:dyDescent="0.25">
      <c r="A89" s="18">
        <v>79</v>
      </c>
      <c r="B89" s="14">
        <v>598327</v>
      </c>
      <c r="C89" s="15" t="s">
        <v>1042</v>
      </c>
      <c r="D89" s="15" t="s">
        <v>1043</v>
      </c>
      <c r="E89" s="70" t="s">
        <v>912</v>
      </c>
      <c r="F89" s="15" t="s">
        <v>1049</v>
      </c>
      <c r="G89" s="15" t="s">
        <v>111</v>
      </c>
      <c r="H89" s="16" t="s">
        <v>8</v>
      </c>
      <c r="I89" s="16" t="s">
        <v>19</v>
      </c>
      <c r="J89" s="15" t="s">
        <v>270</v>
      </c>
      <c r="K89" s="16" t="s">
        <v>290</v>
      </c>
      <c r="L89" s="16"/>
      <c r="M89" s="16"/>
      <c r="N89" s="16"/>
      <c r="O89" s="16"/>
      <c r="P89" s="16"/>
      <c r="Q89" s="16">
        <v>1</v>
      </c>
    </row>
    <row r="90" spans="1:17" ht="30" x14ac:dyDescent="0.25">
      <c r="A90" s="18">
        <v>80</v>
      </c>
      <c r="B90" s="14">
        <v>598328</v>
      </c>
      <c r="C90" s="15" t="s">
        <v>1050</v>
      </c>
      <c r="D90" s="15" t="s">
        <v>1051</v>
      </c>
      <c r="E90" s="70" t="s">
        <v>912</v>
      </c>
      <c r="F90" s="15" t="s">
        <v>476</v>
      </c>
      <c r="G90" s="15" t="s">
        <v>111</v>
      </c>
      <c r="H90" s="16" t="s">
        <v>8</v>
      </c>
      <c r="I90" s="16" t="s">
        <v>18</v>
      </c>
      <c r="J90" s="15" t="s">
        <v>656</v>
      </c>
      <c r="K90" s="16"/>
      <c r="L90" s="16"/>
      <c r="M90" s="16" t="s">
        <v>99</v>
      </c>
      <c r="N90" s="16"/>
      <c r="O90" s="16"/>
      <c r="P90" s="16"/>
      <c r="Q90" s="16">
        <v>2</v>
      </c>
    </row>
    <row r="91" spans="1:17" ht="30" x14ac:dyDescent="0.25">
      <c r="A91" s="18">
        <v>81</v>
      </c>
      <c r="B91" s="14">
        <v>598329</v>
      </c>
      <c r="C91" s="15" t="s">
        <v>1052</v>
      </c>
      <c r="D91" s="15" t="s">
        <v>1053</v>
      </c>
      <c r="E91" s="70" t="s">
        <v>912</v>
      </c>
      <c r="F91" s="15" t="s">
        <v>453</v>
      </c>
      <c r="G91" s="15" t="s">
        <v>111</v>
      </c>
      <c r="H91" s="16" t="s">
        <v>8</v>
      </c>
      <c r="I91" s="16" t="s">
        <v>18</v>
      </c>
      <c r="J91" s="15" t="s">
        <v>145</v>
      </c>
      <c r="K91" s="16"/>
      <c r="L91" s="16"/>
      <c r="M91" s="16" t="s">
        <v>99</v>
      </c>
      <c r="N91" s="16"/>
      <c r="O91" s="16"/>
      <c r="P91" s="16"/>
      <c r="Q91" s="16">
        <v>3</v>
      </c>
    </row>
    <row r="92" spans="1:17" ht="30" x14ac:dyDescent="0.25">
      <c r="A92" s="18">
        <v>82</v>
      </c>
      <c r="B92" s="14">
        <v>598330</v>
      </c>
      <c r="C92" s="15" t="s">
        <v>1052</v>
      </c>
      <c r="D92" s="15" t="s">
        <v>1053</v>
      </c>
      <c r="E92" s="70" t="s">
        <v>912</v>
      </c>
      <c r="F92" s="15" t="s">
        <v>103</v>
      </c>
      <c r="G92" s="15" t="s">
        <v>110</v>
      </c>
      <c r="H92" s="16" t="s">
        <v>8</v>
      </c>
      <c r="I92" s="16" t="s">
        <v>18</v>
      </c>
      <c r="J92" s="15" t="s">
        <v>127</v>
      </c>
      <c r="K92" s="16"/>
      <c r="L92" s="16"/>
      <c r="M92" s="16" t="s">
        <v>99</v>
      </c>
      <c r="N92" s="16"/>
      <c r="O92" s="16"/>
      <c r="P92" s="16"/>
      <c r="Q92" s="16">
        <v>3</v>
      </c>
    </row>
    <row r="93" spans="1:17" ht="30" x14ac:dyDescent="0.25">
      <c r="A93" s="18">
        <v>83</v>
      </c>
      <c r="B93" s="14">
        <v>598331</v>
      </c>
      <c r="C93" s="15" t="s">
        <v>1052</v>
      </c>
      <c r="D93" s="15" t="s">
        <v>1053</v>
      </c>
      <c r="E93" s="70" t="s">
        <v>912</v>
      </c>
      <c r="F93" s="15" t="s">
        <v>467</v>
      </c>
      <c r="G93" s="15" t="s">
        <v>111</v>
      </c>
      <c r="H93" s="16" t="s">
        <v>8</v>
      </c>
      <c r="I93" s="16" t="s">
        <v>19</v>
      </c>
      <c r="J93" s="15" t="s">
        <v>127</v>
      </c>
      <c r="K93" s="16"/>
      <c r="L93" s="16"/>
      <c r="M93" s="16" t="s">
        <v>105</v>
      </c>
      <c r="N93" s="16"/>
      <c r="O93" s="16"/>
      <c r="P93" s="16"/>
      <c r="Q93" s="16">
        <v>2</v>
      </c>
    </row>
    <row r="94" spans="1:17" ht="30" x14ac:dyDescent="0.25">
      <c r="A94" s="18">
        <v>84</v>
      </c>
      <c r="B94" s="14">
        <v>598332</v>
      </c>
      <c r="C94" s="15" t="s">
        <v>1050</v>
      </c>
      <c r="D94" s="15" t="s">
        <v>1051</v>
      </c>
      <c r="E94" s="70" t="s">
        <v>912</v>
      </c>
      <c r="F94" s="15" t="s">
        <v>601</v>
      </c>
      <c r="G94" s="15" t="s">
        <v>111</v>
      </c>
      <c r="H94" s="16" t="s">
        <v>8</v>
      </c>
      <c r="I94" s="16" t="s">
        <v>18</v>
      </c>
      <c r="J94" s="15" t="s">
        <v>372</v>
      </c>
      <c r="K94" s="16"/>
      <c r="L94" s="16" t="s">
        <v>329</v>
      </c>
      <c r="M94" s="16"/>
      <c r="N94" s="16"/>
      <c r="O94" s="16"/>
      <c r="P94" s="16"/>
      <c r="Q94" s="16">
        <v>1</v>
      </c>
    </row>
    <row r="95" spans="1:17" ht="30" x14ac:dyDescent="0.25">
      <c r="A95" s="18">
        <v>85</v>
      </c>
      <c r="B95" s="14">
        <v>598333</v>
      </c>
      <c r="C95" s="15" t="s">
        <v>1054</v>
      </c>
      <c r="D95" s="15" t="s">
        <v>1055</v>
      </c>
      <c r="E95" s="70" t="s">
        <v>912</v>
      </c>
      <c r="F95" s="15" t="s">
        <v>225</v>
      </c>
      <c r="G95" s="15" t="s">
        <v>190</v>
      </c>
      <c r="H95" s="16" t="s">
        <v>8</v>
      </c>
      <c r="I95" s="16" t="s">
        <v>19</v>
      </c>
      <c r="J95" s="15" t="s">
        <v>1039</v>
      </c>
      <c r="K95" s="16"/>
      <c r="L95" s="16"/>
      <c r="M95" s="16" t="s">
        <v>105</v>
      </c>
      <c r="N95" s="16"/>
      <c r="O95" s="16"/>
      <c r="P95" s="16"/>
      <c r="Q95" s="16">
        <v>2</v>
      </c>
    </row>
    <row r="96" spans="1:17" ht="30" x14ac:dyDescent="0.25">
      <c r="A96" s="18">
        <v>86</v>
      </c>
      <c r="B96" s="14">
        <v>598334</v>
      </c>
      <c r="C96" s="15" t="s">
        <v>1056</v>
      </c>
      <c r="D96" s="15" t="s">
        <v>1057</v>
      </c>
      <c r="E96" s="70" t="s">
        <v>912</v>
      </c>
      <c r="F96" s="15" t="s">
        <v>1058</v>
      </c>
      <c r="G96" s="15" t="s">
        <v>111</v>
      </c>
      <c r="H96" s="16" t="s">
        <v>8</v>
      </c>
      <c r="I96" s="16" t="s">
        <v>19</v>
      </c>
      <c r="J96" s="15" t="s">
        <v>127</v>
      </c>
      <c r="K96" s="16"/>
      <c r="L96" s="16"/>
      <c r="M96" s="16" t="s">
        <v>118</v>
      </c>
      <c r="N96" s="16"/>
      <c r="O96" s="16"/>
      <c r="P96" s="16"/>
      <c r="Q96" s="16">
        <v>8</v>
      </c>
    </row>
    <row r="97" spans="1:17" ht="30" x14ac:dyDescent="0.25">
      <c r="A97" s="18">
        <v>87</v>
      </c>
      <c r="B97" s="14">
        <v>598335</v>
      </c>
      <c r="C97" s="15" t="s">
        <v>1056</v>
      </c>
      <c r="D97" s="15" t="s">
        <v>1057</v>
      </c>
      <c r="E97" s="70" t="s">
        <v>912</v>
      </c>
      <c r="F97" s="15" t="s">
        <v>893</v>
      </c>
      <c r="G97" s="15" t="s">
        <v>111</v>
      </c>
      <c r="H97" s="16" t="s">
        <v>8</v>
      </c>
      <c r="I97" s="16" t="s">
        <v>19</v>
      </c>
      <c r="J97" s="15" t="s">
        <v>117</v>
      </c>
      <c r="K97" s="16"/>
      <c r="L97" s="16"/>
      <c r="M97" s="16" t="s">
        <v>99</v>
      </c>
      <c r="N97" s="16"/>
      <c r="O97" s="16"/>
      <c r="P97" s="16"/>
      <c r="Q97" s="16">
        <v>3</v>
      </c>
    </row>
    <row r="98" spans="1:17" ht="30" x14ac:dyDescent="0.25">
      <c r="A98" s="18">
        <v>88</v>
      </c>
      <c r="B98" s="14">
        <v>598336</v>
      </c>
      <c r="C98" s="15" t="s">
        <v>1059</v>
      </c>
      <c r="D98" s="15" t="s">
        <v>1057</v>
      </c>
      <c r="E98" s="70" t="s">
        <v>912</v>
      </c>
      <c r="F98" s="15" t="s">
        <v>1060</v>
      </c>
      <c r="G98" s="15" t="s">
        <v>432</v>
      </c>
      <c r="H98" s="16" t="s">
        <v>8</v>
      </c>
      <c r="I98" s="16" t="s">
        <v>19</v>
      </c>
      <c r="J98" s="15" t="s">
        <v>114</v>
      </c>
      <c r="K98" s="16"/>
      <c r="L98" s="16"/>
      <c r="M98" s="16" t="s">
        <v>97</v>
      </c>
      <c r="N98" s="16"/>
      <c r="O98" s="16"/>
      <c r="P98" s="16"/>
      <c r="Q98" s="16">
        <v>6</v>
      </c>
    </row>
    <row r="99" spans="1:17" ht="30" x14ac:dyDescent="0.25">
      <c r="A99" s="18">
        <v>89</v>
      </c>
      <c r="B99" s="14">
        <v>598337</v>
      </c>
      <c r="C99" s="15" t="s">
        <v>1061</v>
      </c>
      <c r="D99" s="15" t="s">
        <v>1062</v>
      </c>
      <c r="E99" s="70" t="s">
        <v>912</v>
      </c>
      <c r="F99" s="15" t="s">
        <v>861</v>
      </c>
      <c r="G99" s="15" t="s">
        <v>143</v>
      </c>
      <c r="H99" s="16" t="s">
        <v>8</v>
      </c>
      <c r="I99" s="16" t="s">
        <v>18</v>
      </c>
      <c r="J99" s="15" t="s">
        <v>112</v>
      </c>
      <c r="K99" s="16"/>
      <c r="L99" s="16"/>
      <c r="M99" s="16" t="s">
        <v>105</v>
      </c>
      <c r="N99" s="16"/>
      <c r="O99" s="16"/>
      <c r="P99" s="16"/>
      <c r="Q99" s="16">
        <v>1</v>
      </c>
    </row>
    <row r="100" spans="1:17" ht="30" x14ac:dyDescent="0.25">
      <c r="A100" s="18">
        <v>90</v>
      </c>
      <c r="B100" s="14">
        <v>598338</v>
      </c>
      <c r="C100" s="15" t="s">
        <v>1063</v>
      </c>
      <c r="D100" s="15" t="s">
        <v>1064</v>
      </c>
      <c r="E100" s="70" t="s">
        <v>912</v>
      </c>
      <c r="F100" s="15" t="s">
        <v>1065</v>
      </c>
      <c r="G100" s="15" t="s">
        <v>111</v>
      </c>
      <c r="H100" s="16" t="s">
        <v>8</v>
      </c>
      <c r="I100" s="16" t="s">
        <v>19</v>
      </c>
      <c r="J100" s="15" t="s">
        <v>145</v>
      </c>
      <c r="K100" s="16"/>
      <c r="L100" s="16"/>
      <c r="M100" s="16" t="s">
        <v>105</v>
      </c>
      <c r="N100" s="16"/>
      <c r="O100" s="16"/>
      <c r="P100" s="16"/>
      <c r="Q100" s="16">
        <v>2</v>
      </c>
    </row>
    <row r="101" spans="1:17" ht="30" x14ac:dyDescent="0.25">
      <c r="A101" s="18">
        <v>91</v>
      </c>
      <c r="B101" s="14">
        <v>598339</v>
      </c>
      <c r="C101" s="15" t="s">
        <v>1066</v>
      </c>
      <c r="D101" s="15" t="s">
        <v>1033</v>
      </c>
      <c r="E101" s="70" t="s">
        <v>912</v>
      </c>
      <c r="F101" s="15" t="s">
        <v>1067</v>
      </c>
      <c r="G101" s="15" t="s">
        <v>111</v>
      </c>
      <c r="H101" s="16" t="s">
        <v>8</v>
      </c>
      <c r="I101" s="16" t="s">
        <v>18</v>
      </c>
      <c r="J101" s="15" t="s">
        <v>117</v>
      </c>
      <c r="K101" s="16"/>
      <c r="L101" s="16"/>
      <c r="M101" s="16" t="s">
        <v>119</v>
      </c>
      <c r="N101" s="16"/>
      <c r="O101" s="16"/>
      <c r="P101" s="16"/>
      <c r="Q101" s="16">
        <v>7</v>
      </c>
    </row>
    <row r="102" spans="1:17" ht="30" x14ac:dyDescent="0.25">
      <c r="A102" s="18">
        <v>92</v>
      </c>
      <c r="B102" s="14">
        <v>598340</v>
      </c>
      <c r="C102" s="15" t="s">
        <v>1026</v>
      </c>
      <c r="D102" s="15" t="s">
        <v>1027</v>
      </c>
      <c r="E102" s="70" t="s">
        <v>912</v>
      </c>
      <c r="F102" s="15" t="s">
        <v>1068</v>
      </c>
      <c r="G102" s="15" t="s">
        <v>111</v>
      </c>
      <c r="H102" s="16" t="s">
        <v>8</v>
      </c>
      <c r="I102" s="16" t="s">
        <v>18</v>
      </c>
      <c r="J102" s="15" t="s">
        <v>112</v>
      </c>
      <c r="K102" s="16"/>
      <c r="L102" s="16"/>
      <c r="M102" s="16" t="s">
        <v>105</v>
      </c>
      <c r="N102" s="16"/>
      <c r="O102" s="16"/>
      <c r="P102" s="16"/>
      <c r="Q102" s="16">
        <v>2</v>
      </c>
    </row>
    <row r="103" spans="1:17" ht="30" x14ac:dyDescent="0.25">
      <c r="A103" s="18">
        <v>93</v>
      </c>
      <c r="B103" s="14">
        <v>598341</v>
      </c>
      <c r="C103" s="15" t="s">
        <v>1069</v>
      </c>
      <c r="D103" s="15" t="s">
        <v>1070</v>
      </c>
      <c r="E103" s="70" t="s">
        <v>912</v>
      </c>
      <c r="F103" s="15" t="s">
        <v>1071</v>
      </c>
      <c r="G103" s="15" t="s">
        <v>139</v>
      </c>
      <c r="H103" s="16" t="s">
        <v>8</v>
      </c>
      <c r="I103" s="16" t="s">
        <v>18</v>
      </c>
      <c r="J103" s="15" t="s">
        <v>1072</v>
      </c>
      <c r="K103" s="16"/>
      <c r="L103" s="16"/>
      <c r="M103" s="16" t="s">
        <v>119</v>
      </c>
      <c r="N103" s="16"/>
      <c r="O103" s="16"/>
      <c r="P103" s="16"/>
      <c r="Q103" s="16">
        <v>7</v>
      </c>
    </row>
    <row r="104" spans="1:17" ht="45" x14ac:dyDescent="0.25">
      <c r="A104" s="18">
        <v>94</v>
      </c>
      <c r="B104" s="14">
        <v>598342</v>
      </c>
      <c r="C104" s="15" t="s">
        <v>1073</v>
      </c>
      <c r="D104" s="15" t="s">
        <v>1074</v>
      </c>
      <c r="E104" s="70" t="s">
        <v>912</v>
      </c>
      <c r="F104" s="15" t="s">
        <v>1075</v>
      </c>
      <c r="G104" s="15" t="s">
        <v>432</v>
      </c>
      <c r="H104" s="16" t="s">
        <v>8</v>
      </c>
      <c r="I104" s="16" t="s">
        <v>19</v>
      </c>
      <c r="J104" s="15" t="s">
        <v>104</v>
      </c>
      <c r="K104" s="16"/>
      <c r="L104" s="16"/>
      <c r="M104" s="16" t="s">
        <v>105</v>
      </c>
      <c r="N104" s="16"/>
      <c r="O104" s="16"/>
      <c r="P104" s="16"/>
      <c r="Q104" s="16">
        <v>2</v>
      </c>
    </row>
    <row r="105" spans="1:17" ht="45" x14ac:dyDescent="0.25">
      <c r="A105" s="18">
        <v>95</v>
      </c>
      <c r="B105" s="14">
        <v>598343</v>
      </c>
      <c r="C105" s="15" t="s">
        <v>1073</v>
      </c>
      <c r="D105" s="15" t="s">
        <v>1074</v>
      </c>
      <c r="E105" s="70" t="s">
        <v>912</v>
      </c>
      <c r="F105" s="15" t="s">
        <v>947</v>
      </c>
      <c r="G105" s="15" t="s">
        <v>1076</v>
      </c>
      <c r="H105" s="16" t="s">
        <v>8</v>
      </c>
      <c r="I105" s="16" t="s">
        <v>19</v>
      </c>
      <c r="J105" s="15" t="s">
        <v>372</v>
      </c>
      <c r="K105" s="16"/>
      <c r="L105" s="16"/>
      <c r="M105" s="16" t="s">
        <v>105</v>
      </c>
      <c r="N105" s="16"/>
      <c r="O105" s="16"/>
      <c r="P105" s="16"/>
      <c r="Q105" s="16">
        <v>2</v>
      </c>
    </row>
    <row r="106" spans="1:17" ht="30" x14ac:dyDescent="0.25">
      <c r="A106" s="18">
        <v>96</v>
      </c>
      <c r="B106" s="14">
        <v>598344</v>
      </c>
      <c r="C106" s="15" t="s">
        <v>1077</v>
      </c>
      <c r="D106" s="15" t="s">
        <v>1078</v>
      </c>
      <c r="E106" s="70" t="s">
        <v>912</v>
      </c>
      <c r="F106" s="15" t="s">
        <v>1079</v>
      </c>
      <c r="G106" s="15" t="s">
        <v>111</v>
      </c>
      <c r="H106" s="16" t="s">
        <v>8</v>
      </c>
      <c r="I106" s="16" t="s">
        <v>19</v>
      </c>
      <c r="J106" s="15" t="s">
        <v>1080</v>
      </c>
      <c r="K106" s="16"/>
      <c r="L106" s="16"/>
      <c r="M106" s="16" t="s">
        <v>1081</v>
      </c>
      <c r="N106" s="16"/>
      <c r="O106" s="16"/>
      <c r="P106" s="16"/>
      <c r="Q106" s="16">
        <v>2</v>
      </c>
    </row>
    <row r="107" spans="1:17" ht="30" x14ac:dyDescent="0.25">
      <c r="A107" s="18">
        <v>97</v>
      </c>
      <c r="B107" s="14">
        <v>598345</v>
      </c>
      <c r="C107" s="15" t="s">
        <v>1077</v>
      </c>
      <c r="D107" s="15" t="s">
        <v>1078</v>
      </c>
      <c r="E107" s="70" t="s">
        <v>912</v>
      </c>
      <c r="F107" s="15" t="s">
        <v>1082</v>
      </c>
      <c r="G107" s="15" t="s">
        <v>111</v>
      </c>
      <c r="H107" s="16" t="s">
        <v>8</v>
      </c>
      <c r="I107" s="16" t="s">
        <v>18</v>
      </c>
      <c r="J107" s="15" t="s">
        <v>391</v>
      </c>
      <c r="K107" s="16" t="s">
        <v>290</v>
      </c>
      <c r="L107" s="16"/>
      <c r="M107" s="16"/>
      <c r="N107" s="16"/>
      <c r="O107" s="16"/>
      <c r="P107" s="16"/>
      <c r="Q107" s="16">
        <v>1</v>
      </c>
    </row>
    <row r="108" spans="1:17" ht="30" x14ac:dyDescent="0.25">
      <c r="A108" s="18">
        <v>98</v>
      </c>
      <c r="B108" s="14">
        <v>598346</v>
      </c>
      <c r="C108" s="15" t="s">
        <v>1077</v>
      </c>
      <c r="D108" s="15" t="s">
        <v>1078</v>
      </c>
      <c r="E108" s="70" t="s">
        <v>912</v>
      </c>
      <c r="F108" s="15" t="s">
        <v>1068</v>
      </c>
      <c r="G108" s="15" t="s">
        <v>111</v>
      </c>
      <c r="H108" s="16" t="s">
        <v>8</v>
      </c>
      <c r="I108" s="16" t="s">
        <v>18</v>
      </c>
      <c r="J108" s="15" t="s">
        <v>1083</v>
      </c>
      <c r="K108" s="16" t="s">
        <v>290</v>
      </c>
      <c r="L108" s="16"/>
      <c r="M108" s="16"/>
      <c r="N108" s="16"/>
      <c r="O108" s="16"/>
      <c r="P108" s="16"/>
      <c r="Q108" s="16">
        <v>1</v>
      </c>
    </row>
    <row r="109" spans="1:17" ht="30" x14ac:dyDescent="0.25">
      <c r="A109" s="18">
        <v>99</v>
      </c>
      <c r="B109" s="14">
        <v>598347</v>
      </c>
      <c r="C109" s="15" t="s">
        <v>1077</v>
      </c>
      <c r="D109" s="15" t="s">
        <v>1078</v>
      </c>
      <c r="E109" s="70" t="s">
        <v>912</v>
      </c>
      <c r="F109" s="15" t="s">
        <v>1084</v>
      </c>
      <c r="G109" s="15" t="s">
        <v>111</v>
      </c>
      <c r="H109" s="16" t="s">
        <v>7</v>
      </c>
      <c r="I109" s="16" t="s">
        <v>19</v>
      </c>
      <c r="J109" s="15" t="s">
        <v>1085</v>
      </c>
      <c r="K109" s="16"/>
      <c r="L109" s="16"/>
      <c r="M109" s="16"/>
      <c r="N109" s="16"/>
      <c r="O109" s="16" t="s">
        <v>464</v>
      </c>
      <c r="P109" s="16"/>
      <c r="Q109" s="16">
        <v>1</v>
      </c>
    </row>
    <row r="110" spans="1:17" ht="30" x14ac:dyDescent="0.25">
      <c r="A110" s="18">
        <v>100</v>
      </c>
      <c r="B110" s="14">
        <v>598348</v>
      </c>
      <c r="C110" s="15" t="s">
        <v>1077</v>
      </c>
      <c r="D110" s="15" t="s">
        <v>1078</v>
      </c>
      <c r="E110" s="70" t="s">
        <v>912</v>
      </c>
      <c r="F110" s="15" t="s">
        <v>1086</v>
      </c>
      <c r="G110" s="15" t="s">
        <v>111</v>
      </c>
      <c r="H110" s="16" t="s">
        <v>7</v>
      </c>
      <c r="I110" s="16" t="s">
        <v>19</v>
      </c>
      <c r="J110" s="15" t="s">
        <v>117</v>
      </c>
      <c r="K110" s="16"/>
      <c r="L110" s="16"/>
      <c r="M110" s="16"/>
      <c r="N110" s="16" t="s">
        <v>264</v>
      </c>
      <c r="O110" s="16"/>
      <c r="P110" s="16"/>
      <c r="Q110" s="16">
        <v>1</v>
      </c>
    </row>
    <row r="111" spans="1:17" ht="30" x14ac:dyDescent="0.25">
      <c r="A111" s="18">
        <v>101</v>
      </c>
      <c r="B111" s="14">
        <v>598349</v>
      </c>
      <c r="C111" s="15" t="s">
        <v>1087</v>
      </c>
      <c r="D111" s="15" t="s">
        <v>1088</v>
      </c>
      <c r="E111" s="70" t="s">
        <v>912</v>
      </c>
      <c r="F111" s="15" t="s">
        <v>1089</v>
      </c>
      <c r="G111" s="15" t="s">
        <v>190</v>
      </c>
      <c r="H111" s="16" t="s">
        <v>8</v>
      </c>
      <c r="I111" s="16" t="s">
        <v>18</v>
      </c>
      <c r="J111" s="15" t="s">
        <v>1090</v>
      </c>
      <c r="K111" s="16"/>
      <c r="L111" s="16"/>
      <c r="M111" s="16" t="s">
        <v>132</v>
      </c>
      <c r="N111" s="16"/>
      <c r="O111" s="16"/>
      <c r="P111" s="16"/>
      <c r="Q111" s="16">
        <v>3</v>
      </c>
    </row>
    <row r="112" spans="1:17" ht="30" x14ac:dyDescent="0.25">
      <c r="A112" s="18">
        <v>102</v>
      </c>
      <c r="B112" s="14">
        <v>598350</v>
      </c>
      <c r="C112" s="15" t="s">
        <v>1087</v>
      </c>
      <c r="D112" s="15" t="s">
        <v>1088</v>
      </c>
      <c r="E112" s="70" t="s">
        <v>912</v>
      </c>
      <c r="F112" s="15" t="s">
        <v>390</v>
      </c>
      <c r="G112" s="15" t="s">
        <v>110</v>
      </c>
      <c r="H112" s="16" t="s">
        <v>8</v>
      </c>
      <c r="I112" s="16" t="s">
        <v>18</v>
      </c>
      <c r="J112" s="15" t="s">
        <v>127</v>
      </c>
      <c r="K112" s="16"/>
      <c r="L112" s="16"/>
      <c r="M112" s="16" t="s">
        <v>99</v>
      </c>
      <c r="N112" s="16"/>
      <c r="O112" s="16"/>
      <c r="P112" s="16"/>
      <c r="Q112" s="16">
        <v>2</v>
      </c>
    </row>
    <row r="113" spans="1:17" ht="30" x14ac:dyDescent="0.25">
      <c r="A113" s="18">
        <v>103</v>
      </c>
      <c r="B113" s="14">
        <v>598351</v>
      </c>
      <c r="C113" s="15" t="s">
        <v>1091</v>
      </c>
      <c r="D113" s="15" t="s">
        <v>1092</v>
      </c>
      <c r="E113" s="70" t="s">
        <v>912</v>
      </c>
      <c r="F113" s="15" t="s">
        <v>729</v>
      </c>
      <c r="G113" s="15" t="s">
        <v>1093</v>
      </c>
      <c r="H113" s="16" t="s">
        <v>8</v>
      </c>
      <c r="I113" s="16" t="s">
        <v>18</v>
      </c>
      <c r="J113" s="15" t="s">
        <v>1094</v>
      </c>
      <c r="K113" s="16"/>
      <c r="L113" s="16"/>
      <c r="M113" s="16" t="s">
        <v>186</v>
      </c>
      <c r="N113" s="16"/>
      <c r="O113" s="16"/>
      <c r="P113" s="16"/>
      <c r="Q113" s="16">
        <v>1</v>
      </c>
    </row>
    <row r="114" spans="1:17" ht="30" x14ac:dyDescent="0.25">
      <c r="A114" s="18">
        <v>104</v>
      </c>
      <c r="B114" s="14">
        <v>598352</v>
      </c>
      <c r="C114" s="15" t="s">
        <v>959</v>
      </c>
      <c r="D114" s="15" t="s">
        <v>960</v>
      </c>
      <c r="E114" s="70" t="s">
        <v>912</v>
      </c>
      <c r="F114" s="15" t="s">
        <v>140</v>
      </c>
      <c r="G114" s="15" t="s">
        <v>111</v>
      </c>
      <c r="H114" s="16" t="s">
        <v>8</v>
      </c>
      <c r="I114" s="16" t="s">
        <v>18</v>
      </c>
      <c r="J114" s="15" t="s">
        <v>140</v>
      </c>
      <c r="K114" s="16"/>
      <c r="L114" s="16"/>
      <c r="M114" s="16" t="s">
        <v>97</v>
      </c>
      <c r="N114" s="16"/>
      <c r="O114" s="16"/>
      <c r="P114" s="16"/>
      <c r="Q114" s="16">
        <v>3</v>
      </c>
    </row>
    <row r="115" spans="1:17" ht="30" x14ac:dyDescent="0.25">
      <c r="A115" s="18">
        <v>105</v>
      </c>
      <c r="B115" s="14">
        <v>598353</v>
      </c>
      <c r="C115" s="15" t="s">
        <v>1095</v>
      </c>
      <c r="D115" s="15" t="s">
        <v>1096</v>
      </c>
      <c r="E115" s="70" t="s">
        <v>912</v>
      </c>
      <c r="F115" s="15" t="s">
        <v>1097</v>
      </c>
      <c r="G115" s="15" t="s">
        <v>1098</v>
      </c>
      <c r="H115" s="16" t="s">
        <v>8</v>
      </c>
      <c r="I115" s="16" t="s">
        <v>18</v>
      </c>
      <c r="J115" s="15" t="s">
        <v>1085</v>
      </c>
      <c r="K115" s="16"/>
      <c r="L115" s="16"/>
      <c r="M115" s="16" t="s">
        <v>154</v>
      </c>
      <c r="N115" s="16"/>
      <c r="O115" s="16"/>
      <c r="P115" s="16"/>
      <c r="Q115" s="16">
        <v>3</v>
      </c>
    </row>
    <row r="116" spans="1:17" ht="30" x14ac:dyDescent="0.25">
      <c r="A116" s="18">
        <v>106</v>
      </c>
      <c r="B116" s="14">
        <v>598354</v>
      </c>
      <c r="C116" s="15" t="s">
        <v>1095</v>
      </c>
      <c r="D116" s="15" t="s">
        <v>1096</v>
      </c>
      <c r="E116" s="70" t="s">
        <v>912</v>
      </c>
      <c r="F116" s="15" t="s">
        <v>1099</v>
      </c>
      <c r="G116" s="15" t="s">
        <v>1100</v>
      </c>
      <c r="H116" s="16" t="s">
        <v>8</v>
      </c>
      <c r="I116" s="16" t="s">
        <v>18</v>
      </c>
      <c r="J116" s="15" t="s">
        <v>1101</v>
      </c>
      <c r="K116" s="16"/>
      <c r="L116" s="16" t="s">
        <v>108</v>
      </c>
      <c r="M116" s="16"/>
      <c r="N116" s="16"/>
      <c r="O116" s="16"/>
      <c r="P116" s="16"/>
      <c r="Q116" s="16">
        <v>1</v>
      </c>
    </row>
    <row r="117" spans="1:17" ht="30" x14ac:dyDescent="0.25">
      <c r="A117" s="18">
        <v>107</v>
      </c>
      <c r="B117" s="14">
        <v>598355</v>
      </c>
      <c r="C117" s="15" t="s">
        <v>1095</v>
      </c>
      <c r="D117" s="15" t="s">
        <v>1096</v>
      </c>
      <c r="E117" s="70" t="s">
        <v>912</v>
      </c>
      <c r="F117" s="15" t="s">
        <v>205</v>
      </c>
      <c r="G117" s="15" t="s">
        <v>1100</v>
      </c>
      <c r="H117" s="16" t="s">
        <v>8</v>
      </c>
      <c r="I117" s="16" t="s">
        <v>19</v>
      </c>
      <c r="J117" s="15" t="s">
        <v>1101</v>
      </c>
      <c r="K117" s="16"/>
      <c r="L117" s="16" t="s">
        <v>108</v>
      </c>
      <c r="M117" s="16"/>
      <c r="N117" s="16"/>
      <c r="O117" s="16"/>
      <c r="P117" s="16"/>
      <c r="Q117" s="16">
        <v>1</v>
      </c>
    </row>
    <row r="118" spans="1:17" ht="30" x14ac:dyDescent="0.25">
      <c r="A118" s="18">
        <v>108</v>
      </c>
      <c r="B118" s="14">
        <v>598356</v>
      </c>
      <c r="C118" s="15" t="s">
        <v>1102</v>
      </c>
      <c r="D118" s="15" t="s">
        <v>1103</v>
      </c>
      <c r="E118" s="70" t="s">
        <v>912</v>
      </c>
      <c r="F118" s="15" t="s">
        <v>1104</v>
      </c>
      <c r="G118" s="15" t="s">
        <v>111</v>
      </c>
      <c r="H118" s="16" t="s">
        <v>8</v>
      </c>
      <c r="I118" s="16" t="s">
        <v>19</v>
      </c>
      <c r="J118" s="15" t="s">
        <v>1072</v>
      </c>
      <c r="K118" s="16"/>
      <c r="L118" s="16"/>
      <c r="M118" s="16" t="s">
        <v>119</v>
      </c>
      <c r="N118" s="16"/>
      <c r="O118" s="16"/>
      <c r="P118" s="16"/>
      <c r="Q118" s="16">
        <v>6</v>
      </c>
    </row>
    <row r="119" spans="1:17" ht="30" x14ac:dyDescent="0.25">
      <c r="A119" s="18">
        <v>109</v>
      </c>
      <c r="B119" s="14">
        <v>598357</v>
      </c>
      <c r="C119" s="15" t="s">
        <v>1105</v>
      </c>
      <c r="D119" s="15" t="s">
        <v>1107</v>
      </c>
      <c r="E119" s="70" t="s">
        <v>912</v>
      </c>
      <c r="F119" s="15" t="s">
        <v>1106</v>
      </c>
      <c r="G119" s="15" t="s">
        <v>110</v>
      </c>
      <c r="H119" s="16" t="s">
        <v>8</v>
      </c>
      <c r="I119" s="16" t="s">
        <v>19</v>
      </c>
      <c r="J119" s="15" t="s">
        <v>145</v>
      </c>
      <c r="K119" s="16"/>
      <c r="L119" s="16"/>
      <c r="M119" s="16" t="s">
        <v>154</v>
      </c>
      <c r="N119" s="16"/>
      <c r="O119" s="16"/>
      <c r="P119" s="16"/>
      <c r="Q119" s="16">
        <v>3</v>
      </c>
    </row>
    <row r="120" spans="1:17" ht="30" x14ac:dyDescent="0.25">
      <c r="A120" s="18">
        <v>110</v>
      </c>
      <c r="B120" s="14">
        <v>598358</v>
      </c>
      <c r="C120" s="15" t="s">
        <v>1105</v>
      </c>
      <c r="D120" s="15" t="s">
        <v>1107</v>
      </c>
      <c r="E120" s="70" t="s">
        <v>912</v>
      </c>
      <c r="F120" s="15" t="s">
        <v>1108</v>
      </c>
      <c r="G120" s="15" t="s">
        <v>111</v>
      </c>
      <c r="H120" s="16" t="s">
        <v>8</v>
      </c>
      <c r="I120" s="16" t="s">
        <v>18</v>
      </c>
      <c r="J120" s="15" t="s">
        <v>397</v>
      </c>
      <c r="K120" s="16" t="s">
        <v>264</v>
      </c>
      <c r="L120" s="16"/>
      <c r="M120" s="16"/>
      <c r="N120" s="16"/>
      <c r="O120" s="16"/>
      <c r="P120" s="16"/>
      <c r="Q120" s="16">
        <v>1</v>
      </c>
    </row>
    <row r="121" spans="1:17" ht="30" x14ac:dyDescent="0.25">
      <c r="A121" s="18">
        <v>111</v>
      </c>
      <c r="B121" s="14">
        <v>598359</v>
      </c>
      <c r="C121" s="15" t="s">
        <v>1105</v>
      </c>
      <c r="D121" s="15" t="s">
        <v>1107</v>
      </c>
      <c r="E121" s="70" t="s">
        <v>912</v>
      </c>
      <c r="F121" s="15" t="s">
        <v>1109</v>
      </c>
      <c r="G121" s="15" t="s">
        <v>110</v>
      </c>
      <c r="H121" s="16" t="s">
        <v>8</v>
      </c>
      <c r="I121" s="16" t="s">
        <v>19</v>
      </c>
      <c r="J121" s="15" t="s">
        <v>145</v>
      </c>
      <c r="K121" s="16" t="s">
        <v>222</v>
      </c>
      <c r="L121" s="16"/>
      <c r="M121" s="16"/>
      <c r="N121" s="16"/>
      <c r="O121" s="16"/>
      <c r="P121" s="16"/>
      <c r="Q121" s="16">
        <v>2</v>
      </c>
    </row>
    <row r="122" spans="1:17" ht="30" x14ac:dyDescent="0.25">
      <c r="A122" s="18">
        <v>112</v>
      </c>
      <c r="B122" s="14">
        <v>598360</v>
      </c>
      <c r="C122" s="15" t="s">
        <v>1105</v>
      </c>
      <c r="D122" s="15" t="s">
        <v>1107</v>
      </c>
      <c r="E122" s="70" t="s">
        <v>912</v>
      </c>
      <c r="F122" s="15" t="s">
        <v>1110</v>
      </c>
      <c r="G122" s="15" t="s">
        <v>110</v>
      </c>
      <c r="H122" s="16" t="s">
        <v>8</v>
      </c>
      <c r="I122" s="16" t="s">
        <v>19</v>
      </c>
      <c r="J122" s="15" t="s">
        <v>145</v>
      </c>
      <c r="K122" s="16" t="s">
        <v>264</v>
      </c>
      <c r="L122" s="16"/>
      <c r="M122" s="16"/>
      <c r="N122" s="16"/>
      <c r="O122" s="16"/>
      <c r="P122" s="16"/>
      <c r="Q122" s="16">
        <v>1</v>
      </c>
    </row>
    <row r="123" spans="1:17" ht="30" x14ac:dyDescent="0.25">
      <c r="A123" s="18">
        <v>113</v>
      </c>
      <c r="B123" s="14">
        <v>598361</v>
      </c>
      <c r="C123" s="15" t="s">
        <v>1105</v>
      </c>
      <c r="D123" s="15" t="s">
        <v>1107</v>
      </c>
      <c r="E123" s="70" t="s">
        <v>912</v>
      </c>
      <c r="F123" s="15" t="s">
        <v>324</v>
      </c>
      <c r="G123" s="15" t="s">
        <v>111</v>
      </c>
      <c r="H123" s="16" t="s">
        <v>8</v>
      </c>
      <c r="I123" s="16" t="s">
        <v>18</v>
      </c>
      <c r="J123" s="15" t="s">
        <v>117</v>
      </c>
      <c r="K123" s="16"/>
      <c r="L123" s="16" t="s">
        <v>108</v>
      </c>
      <c r="M123" s="16"/>
      <c r="N123" s="16"/>
      <c r="O123" s="16"/>
      <c r="P123" s="16"/>
      <c r="Q123" s="16">
        <v>3</v>
      </c>
    </row>
    <row r="124" spans="1:17" ht="30" x14ac:dyDescent="0.25">
      <c r="A124" s="18">
        <v>114</v>
      </c>
      <c r="B124" s="14">
        <v>598362</v>
      </c>
      <c r="C124" s="15" t="s">
        <v>1111</v>
      </c>
      <c r="D124" s="15" t="s">
        <v>1112</v>
      </c>
      <c r="E124" s="70" t="s">
        <v>912</v>
      </c>
      <c r="F124" s="15" t="s">
        <v>1113</v>
      </c>
      <c r="G124" s="15" t="s">
        <v>111</v>
      </c>
      <c r="H124" s="16" t="s">
        <v>8</v>
      </c>
      <c r="I124" s="16" t="s">
        <v>18</v>
      </c>
      <c r="J124" s="15" t="s">
        <v>372</v>
      </c>
      <c r="K124" s="16"/>
      <c r="L124" s="16"/>
      <c r="M124" s="16" t="s">
        <v>105</v>
      </c>
      <c r="N124" s="16"/>
      <c r="O124" s="16"/>
      <c r="P124" s="16"/>
      <c r="Q124" s="16">
        <v>2</v>
      </c>
    </row>
    <row r="125" spans="1:17" ht="30" x14ac:dyDescent="0.25">
      <c r="A125" s="18">
        <v>115</v>
      </c>
      <c r="B125" s="14">
        <v>598363</v>
      </c>
      <c r="C125" s="15" t="s">
        <v>1111</v>
      </c>
      <c r="D125" s="15" t="s">
        <v>1112</v>
      </c>
      <c r="E125" s="70" t="s">
        <v>912</v>
      </c>
      <c r="F125" s="15" t="s">
        <v>1114</v>
      </c>
      <c r="G125" s="15" t="s">
        <v>111</v>
      </c>
      <c r="H125" s="16" t="s">
        <v>8</v>
      </c>
      <c r="I125" s="16" t="s">
        <v>19</v>
      </c>
      <c r="J125" s="15" t="s">
        <v>117</v>
      </c>
      <c r="K125" s="16"/>
      <c r="L125" s="16"/>
      <c r="M125" s="16" t="s">
        <v>99</v>
      </c>
      <c r="N125" s="16"/>
      <c r="O125" s="16"/>
      <c r="P125" s="16"/>
      <c r="Q125" s="16">
        <v>3</v>
      </c>
    </row>
    <row r="126" spans="1:17" ht="30" x14ac:dyDescent="0.25">
      <c r="A126" s="18">
        <v>116</v>
      </c>
      <c r="B126" s="14">
        <v>598364</v>
      </c>
      <c r="C126" s="15" t="s">
        <v>1111</v>
      </c>
      <c r="D126" s="15" t="s">
        <v>1112</v>
      </c>
      <c r="E126" s="70" t="s">
        <v>912</v>
      </c>
      <c r="F126" s="15" t="s">
        <v>664</v>
      </c>
      <c r="G126" s="15" t="s">
        <v>111</v>
      </c>
      <c r="H126" s="16" t="s">
        <v>8</v>
      </c>
      <c r="I126" s="16" t="s">
        <v>19</v>
      </c>
      <c r="J126" s="15" t="s">
        <v>247</v>
      </c>
      <c r="K126" s="16"/>
      <c r="L126" s="16"/>
      <c r="M126" s="16" t="s">
        <v>118</v>
      </c>
      <c r="N126" s="16"/>
      <c r="O126" s="16"/>
      <c r="P126" s="16"/>
      <c r="Q126" s="16">
        <v>8</v>
      </c>
    </row>
    <row r="127" spans="1:17" ht="30" x14ac:dyDescent="0.25">
      <c r="A127" s="18">
        <v>117</v>
      </c>
      <c r="B127" s="14">
        <v>598365</v>
      </c>
      <c r="C127" s="15" t="s">
        <v>944</v>
      </c>
      <c r="D127" s="15" t="s">
        <v>945</v>
      </c>
      <c r="E127" s="70" t="s">
        <v>912</v>
      </c>
      <c r="F127" s="15" t="s">
        <v>1115</v>
      </c>
      <c r="G127" s="15" t="s">
        <v>111</v>
      </c>
      <c r="H127" s="16" t="s">
        <v>8</v>
      </c>
      <c r="I127" s="16" t="s">
        <v>18</v>
      </c>
      <c r="J127" s="15" t="s">
        <v>368</v>
      </c>
      <c r="K127" s="16"/>
      <c r="L127" s="16"/>
      <c r="M127" s="16" t="s">
        <v>428</v>
      </c>
      <c r="N127" s="16"/>
      <c r="O127" s="16"/>
      <c r="P127" s="16"/>
      <c r="Q127" s="16">
        <v>12</v>
      </c>
    </row>
    <row r="128" spans="1:17" ht="30" x14ac:dyDescent="0.25">
      <c r="A128" s="18">
        <v>118</v>
      </c>
      <c r="B128" s="14">
        <v>598366</v>
      </c>
      <c r="C128" s="15" t="s">
        <v>1116</v>
      </c>
      <c r="D128" s="15" t="s">
        <v>1117</v>
      </c>
      <c r="E128" s="70" t="s">
        <v>912</v>
      </c>
      <c r="F128" s="15" t="s">
        <v>1118</v>
      </c>
      <c r="G128" s="15" t="s">
        <v>111</v>
      </c>
      <c r="H128" s="16" t="s">
        <v>8</v>
      </c>
      <c r="I128" s="16" t="s">
        <v>19</v>
      </c>
      <c r="J128" s="15" t="s">
        <v>127</v>
      </c>
      <c r="K128" s="16"/>
      <c r="L128" s="16"/>
      <c r="M128" s="16" t="s">
        <v>99</v>
      </c>
      <c r="N128" s="16"/>
      <c r="O128" s="16"/>
      <c r="P128" s="16"/>
      <c r="Q128" s="16">
        <v>3</v>
      </c>
    </row>
    <row r="129" spans="1:17" ht="30" x14ac:dyDescent="0.25">
      <c r="A129" s="18">
        <v>119</v>
      </c>
      <c r="B129" s="14">
        <v>598367</v>
      </c>
      <c r="C129" s="15" t="s">
        <v>1116</v>
      </c>
      <c r="D129" s="15" t="s">
        <v>1117</v>
      </c>
      <c r="E129" s="70" t="s">
        <v>912</v>
      </c>
      <c r="F129" s="15" t="s">
        <v>95</v>
      </c>
      <c r="G129" s="15" t="s">
        <v>111</v>
      </c>
      <c r="H129" s="16" t="s">
        <v>8</v>
      </c>
      <c r="I129" s="16" t="s">
        <v>18</v>
      </c>
      <c r="J129" s="15" t="s">
        <v>117</v>
      </c>
      <c r="K129" s="16"/>
      <c r="L129" s="16"/>
      <c r="M129" s="16" t="s">
        <v>105</v>
      </c>
      <c r="N129" s="16"/>
      <c r="O129" s="16"/>
      <c r="P129" s="16"/>
      <c r="Q129" s="16">
        <v>2</v>
      </c>
    </row>
    <row r="130" spans="1:17" ht="30" x14ac:dyDescent="0.25">
      <c r="A130" s="18">
        <v>120</v>
      </c>
      <c r="B130" s="14">
        <v>598368</v>
      </c>
      <c r="C130" s="15" t="s">
        <v>1116</v>
      </c>
      <c r="D130" s="15" t="s">
        <v>1117</v>
      </c>
      <c r="E130" s="70" t="s">
        <v>912</v>
      </c>
      <c r="F130" s="15" t="s">
        <v>1119</v>
      </c>
      <c r="G130" s="15" t="s">
        <v>111</v>
      </c>
      <c r="H130" s="16" t="s">
        <v>8</v>
      </c>
      <c r="I130" s="16" t="s">
        <v>18</v>
      </c>
      <c r="J130" s="15" t="s">
        <v>145</v>
      </c>
      <c r="K130" s="16"/>
      <c r="L130" s="16"/>
      <c r="M130" s="16" t="s">
        <v>99</v>
      </c>
      <c r="N130" s="16"/>
      <c r="O130" s="16"/>
      <c r="P130" s="16"/>
      <c r="Q130" s="16">
        <v>3</v>
      </c>
    </row>
    <row r="131" spans="1:17" ht="30" x14ac:dyDescent="0.25">
      <c r="A131" s="18">
        <v>121</v>
      </c>
      <c r="B131" s="14">
        <v>598369</v>
      </c>
      <c r="C131" s="15" t="s">
        <v>1120</v>
      </c>
      <c r="D131" s="15" t="s">
        <v>1121</v>
      </c>
      <c r="E131" s="70" t="s">
        <v>912</v>
      </c>
      <c r="F131" s="15" t="s">
        <v>1122</v>
      </c>
      <c r="G131" s="15" t="s">
        <v>110</v>
      </c>
      <c r="H131" s="16" t="s">
        <v>8</v>
      </c>
      <c r="I131" s="16" t="s">
        <v>18</v>
      </c>
      <c r="J131" s="15" t="s">
        <v>145</v>
      </c>
      <c r="K131" s="16"/>
      <c r="L131" s="16"/>
      <c r="M131" s="16" t="s">
        <v>248</v>
      </c>
      <c r="N131" s="16"/>
      <c r="O131" s="16"/>
      <c r="P131" s="16"/>
      <c r="Q131" s="16">
        <v>2</v>
      </c>
    </row>
    <row r="132" spans="1:17" ht="30" x14ac:dyDescent="0.25">
      <c r="A132" s="18">
        <v>122</v>
      </c>
      <c r="B132" s="14">
        <v>598370</v>
      </c>
      <c r="C132" s="15" t="s">
        <v>1120</v>
      </c>
      <c r="D132" s="15" t="s">
        <v>1121</v>
      </c>
      <c r="E132" s="70" t="s">
        <v>912</v>
      </c>
      <c r="F132" s="15" t="s">
        <v>1125</v>
      </c>
      <c r="G132" s="15" t="s">
        <v>110</v>
      </c>
      <c r="H132" s="16" t="s">
        <v>8</v>
      </c>
      <c r="I132" s="16" t="s">
        <v>18</v>
      </c>
      <c r="J132" s="15" t="s">
        <v>127</v>
      </c>
      <c r="K132" s="16"/>
      <c r="L132" s="16"/>
      <c r="M132" s="16" t="s">
        <v>99</v>
      </c>
      <c r="N132" s="16"/>
      <c r="O132" s="16"/>
      <c r="P132" s="16"/>
      <c r="Q132" s="16">
        <v>3</v>
      </c>
    </row>
    <row r="133" spans="1:17" ht="30" x14ac:dyDescent="0.25">
      <c r="A133" s="18">
        <v>123</v>
      </c>
      <c r="B133" s="14">
        <v>598371</v>
      </c>
      <c r="C133" s="15" t="s">
        <v>1120</v>
      </c>
      <c r="D133" s="15" t="s">
        <v>1121</v>
      </c>
      <c r="E133" s="70" t="s">
        <v>912</v>
      </c>
      <c r="F133" s="15" t="s">
        <v>1123</v>
      </c>
      <c r="G133" s="15" t="s">
        <v>110</v>
      </c>
      <c r="H133" s="16" t="s">
        <v>8</v>
      </c>
      <c r="I133" s="16" t="s">
        <v>19</v>
      </c>
      <c r="J133" s="15" t="s">
        <v>127</v>
      </c>
      <c r="K133" s="16"/>
      <c r="L133" s="16"/>
      <c r="M133" s="16" t="s">
        <v>97</v>
      </c>
      <c r="N133" s="16"/>
      <c r="O133" s="16"/>
      <c r="P133" s="16"/>
      <c r="Q133" s="16">
        <v>5</v>
      </c>
    </row>
    <row r="134" spans="1:17" ht="30" x14ac:dyDescent="0.25">
      <c r="A134" s="18">
        <v>124</v>
      </c>
      <c r="B134" s="14">
        <v>598372</v>
      </c>
      <c r="C134" s="15" t="s">
        <v>1120</v>
      </c>
      <c r="D134" s="15" t="s">
        <v>1121</v>
      </c>
      <c r="E134" s="70" t="s">
        <v>912</v>
      </c>
      <c r="F134" s="15" t="s">
        <v>1124</v>
      </c>
      <c r="G134" s="15" t="s">
        <v>110</v>
      </c>
      <c r="H134" s="16" t="s">
        <v>8</v>
      </c>
      <c r="I134" s="16" t="s">
        <v>19</v>
      </c>
      <c r="J134" s="15" t="s">
        <v>127</v>
      </c>
      <c r="K134" s="16"/>
      <c r="L134" s="16"/>
      <c r="M134" s="16" t="s">
        <v>105</v>
      </c>
      <c r="N134" s="16"/>
      <c r="O134" s="16"/>
      <c r="P134" s="16"/>
      <c r="Q134" s="16">
        <v>2</v>
      </c>
    </row>
    <row r="135" spans="1:17" ht="30" x14ac:dyDescent="0.25">
      <c r="A135" s="18">
        <v>125</v>
      </c>
      <c r="B135" s="14">
        <v>598373</v>
      </c>
      <c r="C135" s="15" t="s">
        <v>1120</v>
      </c>
      <c r="D135" s="15" t="s">
        <v>1121</v>
      </c>
      <c r="E135" s="70" t="s">
        <v>912</v>
      </c>
      <c r="F135" s="15" t="s">
        <v>1126</v>
      </c>
      <c r="G135" s="15" t="s">
        <v>110</v>
      </c>
      <c r="H135" s="16" t="s">
        <v>8</v>
      </c>
      <c r="I135" s="16" t="s">
        <v>18</v>
      </c>
      <c r="J135" s="15" t="s">
        <v>372</v>
      </c>
      <c r="K135" s="16" t="s">
        <v>224</v>
      </c>
      <c r="L135" s="16"/>
      <c r="M135" s="16"/>
      <c r="N135" s="16"/>
      <c r="O135" s="16"/>
      <c r="P135" s="16"/>
      <c r="Q135" s="16">
        <v>1</v>
      </c>
    </row>
    <row r="136" spans="1:17" ht="30" x14ac:dyDescent="0.25">
      <c r="A136" s="18">
        <v>126</v>
      </c>
      <c r="B136" s="14">
        <v>598374</v>
      </c>
      <c r="C136" s="15" t="s">
        <v>1120</v>
      </c>
      <c r="D136" s="15" t="s">
        <v>1121</v>
      </c>
      <c r="E136" s="70" t="s">
        <v>912</v>
      </c>
      <c r="F136" s="15" t="s">
        <v>1118</v>
      </c>
      <c r="G136" s="15" t="s">
        <v>110</v>
      </c>
      <c r="H136" s="16" t="s">
        <v>8</v>
      </c>
      <c r="I136" s="16" t="s">
        <v>19</v>
      </c>
      <c r="J136" s="15" t="s">
        <v>114</v>
      </c>
      <c r="K136" s="16"/>
      <c r="L136" s="16" t="s">
        <v>108</v>
      </c>
      <c r="M136" s="16"/>
      <c r="N136" s="16"/>
      <c r="O136" s="16"/>
      <c r="P136" s="16"/>
      <c r="Q136" s="16">
        <v>1</v>
      </c>
    </row>
    <row r="137" spans="1:17" ht="30" x14ac:dyDescent="0.25">
      <c r="A137" s="18">
        <v>127</v>
      </c>
      <c r="B137" s="14">
        <v>598375</v>
      </c>
      <c r="C137" s="15" t="s">
        <v>1120</v>
      </c>
      <c r="D137" s="15" t="s">
        <v>1121</v>
      </c>
      <c r="E137" s="70" t="s">
        <v>912</v>
      </c>
      <c r="F137" s="15" t="s">
        <v>1127</v>
      </c>
      <c r="G137" s="15" t="s">
        <v>111</v>
      </c>
      <c r="H137" s="16" t="s">
        <v>7</v>
      </c>
      <c r="I137" s="16" t="s">
        <v>18</v>
      </c>
      <c r="J137" s="15" t="s">
        <v>117</v>
      </c>
      <c r="K137" s="16"/>
      <c r="L137" s="16"/>
      <c r="N137" s="16"/>
      <c r="O137" s="16"/>
      <c r="P137" s="16" t="s">
        <v>132</v>
      </c>
      <c r="Q137" s="16">
        <v>4</v>
      </c>
    </row>
    <row r="138" spans="1:17" ht="30" x14ac:dyDescent="0.25">
      <c r="A138" s="18">
        <v>128</v>
      </c>
      <c r="B138" s="14">
        <v>598376</v>
      </c>
      <c r="C138" s="15" t="s">
        <v>1128</v>
      </c>
      <c r="D138" s="15" t="s">
        <v>1129</v>
      </c>
      <c r="E138" s="70" t="s">
        <v>912</v>
      </c>
      <c r="F138" s="15" t="s">
        <v>382</v>
      </c>
      <c r="G138" s="15" t="s">
        <v>1098</v>
      </c>
      <c r="H138" s="16" t="s">
        <v>8</v>
      </c>
      <c r="I138" s="16" t="s">
        <v>18</v>
      </c>
      <c r="J138" s="15" t="s">
        <v>1130</v>
      </c>
      <c r="K138" s="16"/>
      <c r="L138" s="16"/>
      <c r="M138" s="16" t="s">
        <v>119</v>
      </c>
      <c r="N138" s="16"/>
      <c r="O138" s="16"/>
      <c r="P138" s="16"/>
      <c r="Q138" s="16">
        <v>7</v>
      </c>
    </row>
    <row r="139" spans="1:17" ht="30" x14ac:dyDescent="0.25">
      <c r="A139" s="18">
        <v>129</v>
      </c>
      <c r="B139" s="14">
        <v>598377</v>
      </c>
      <c r="C139" s="15" t="s">
        <v>1128</v>
      </c>
      <c r="D139" s="15" t="s">
        <v>1129</v>
      </c>
      <c r="E139" s="70" t="s">
        <v>912</v>
      </c>
      <c r="F139" s="15" t="s">
        <v>1131</v>
      </c>
      <c r="G139" s="15" t="s">
        <v>111</v>
      </c>
      <c r="H139" s="16" t="s">
        <v>8</v>
      </c>
      <c r="I139" s="16" t="s">
        <v>19</v>
      </c>
      <c r="J139" s="15" t="s">
        <v>1132</v>
      </c>
      <c r="K139" s="16"/>
      <c r="L139" s="16"/>
      <c r="M139" s="16" t="s">
        <v>186</v>
      </c>
      <c r="N139" s="16"/>
      <c r="O139" s="16"/>
      <c r="P139" s="16"/>
      <c r="Q139" s="16">
        <v>10</v>
      </c>
    </row>
    <row r="140" spans="1:17" ht="30" x14ac:dyDescent="0.25">
      <c r="A140" s="18">
        <v>130</v>
      </c>
      <c r="B140" s="14">
        <v>598378</v>
      </c>
      <c r="C140" s="15" t="s">
        <v>1128</v>
      </c>
      <c r="D140" s="15" t="s">
        <v>1129</v>
      </c>
      <c r="E140" s="70" t="s">
        <v>912</v>
      </c>
      <c r="F140" s="15" t="s">
        <v>1133</v>
      </c>
      <c r="G140" s="15" t="s">
        <v>111</v>
      </c>
      <c r="H140" s="16" t="s">
        <v>8</v>
      </c>
      <c r="I140" s="16" t="s">
        <v>19</v>
      </c>
      <c r="J140" s="15" t="s">
        <v>145</v>
      </c>
      <c r="K140" s="16"/>
      <c r="L140" s="16" t="s">
        <v>108</v>
      </c>
      <c r="M140" s="16"/>
      <c r="N140" s="16"/>
      <c r="O140" s="16"/>
      <c r="P140" s="16"/>
      <c r="Q140" s="16">
        <v>1</v>
      </c>
    </row>
    <row r="141" spans="1:17" ht="30" x14ac:dyDescent="0.25">
      <c r="A141" s="18">
        <v>131</v>
      </c>
      <c r="B141" s="14">
        <v>598379</v>
      </c>
      <c r="C141" s="15" t="s">
        <v>1105</v>
      </c>
      <c r="D141" s="15" t="s">
        <v>1107</v>
      </c>
      <c r="E141" s="70" t="s">
        <v>912</v>
      </c>
      <c r="F141" s="15" t="s">
        <v>1134</v>
      </c>
      <c r="G141" s="15" t="s">
        <v>111</v>
      </c>
      <c r="H141" s="16" t="s">
        <v>8</v>
      </c>
      <c r="I141" s="16" t="s">
        <v>18</v>
      </c>
      <c r="J141" s="15" t="s">
        <v>145</v>
      </c>
      <c r="K141" s="16" t="s">
        <v>222</v>
      </c>
      <c r="L141" s="16"/>
      <c r="M141" s="16"/>
      <c r="N141" s="16"/>
      <c r="O141" s="16"/>
      <c r="P141" s="16"/>
      <c r="Q141" s="16">
        <v>1</v>
      </c>
    </row>
    <row r="142" spans="1:17" ht="30" x14ac:dyDescent="0.25">
      <c r="A142" s="18">
        <v>132</v>
      </c>
      <c r="B142" s="14">
        <v>598380</v>
      </c>
      <c r="C142" s="15" t="s">
        <v>1135</v>
      </c>
      <c r="D142" s="15" t="s">
        <v>1136</v>
      </c>
      <c r="E142" s="70" t="s">
        <v>912</v>
      </c>
      <c r="F142" s="15" t="s">
        <v>1137</v>
      </c>
      <c r="G142" s="15" t="s">
        <v>111</v>
      </c>
      <c r="H142" s="16" t="s">
        <v>7</v>
      </c>
      <c r="I142" s="16" t="s">
        <v>18</v>
      </c>
      <c r="J142" s="15" t="s">
        <v>127</v>
      </c>
      <c r="K142" s="16"/>
      <c r="L142" s="16"/>
      <c r="M142" s="16"/>
      <c r="N142" s="16"/>
      <c r="O142" s="16"/>
      <c r="P142" s="16" t="s">
        <v>108</v>
      </c>
      <c r="Q142" s="16">
        <v>1</v>
      </c>
    </row>
    <row r="143" spans="1:17" ht="30" x14ac:dyDescent="0.25">
      <c r="A143" s="18">
        <v>133</v>
      </c>
      <c r="B143" s="14">
        <v>598381</v>
      </c>
      <c r="C143" s="15" t="s">
        <v>1052</v>
      </c>
      <c r="D143" s="15" t="s">
        <v>1053</v>
      </c>
      <c r="E143" s="70" t="s">
        <v>912</v>
      </c>
      <c r="F143" s="15" t="s">
        <v>201</v>
      </c>
      <c r="G143" s="15" t="s">
        <v>111</v>
      </c>
      <c r="H143" s="16" t="s">
        <v>8</v>
      </c>
      <c r="I143" s="16" t="s">
        <v>18</v>
      </c>
      <c r="J143" s="15" t="s">
        <v>117</v>
      </c>
      <c r="K143" s="16"/>
      <c r="L143" s="16" t="s">
        <v>108</v>
      </c>
      <c r="M143" s="16"/>
      <c r="N143" s="16"/>
      <c r="O143" s="16"/>
      <c r="P143" s="16"/>
      <c r="Q143" s="16">
        <v>1</v>
      </c>
    </row>
    <row r="144" spans="1:17" ht="30" x14ac:dyDescent="0.25">
      <c r="A144" s="18">
        <v>134</v>
      </c>
      <c r="B144" s="14">
        <v>598382</v>
      </c>
      <c r="C144" s="15" t="s">
        <v>1052</v>
      </c>
      <c r="D144" s="15" t="s">
        <v>1053</v>
      </c>
      <c r="E144" s="70" t="s">
        <v>912</v>
      </c>
      <c r="F144" s="15" t="s">
        <v>1138</v>
      </c>
      <c r="G144" s="15" t="s">
        <v>111</v>
      </c>
      <c r="H144" s="16" t="s">
        <v>8</v>
      </c>
      <c r="I144" s="16" t="s">
        <v>19</v>
      </c>
      <c r="J144" s="15" t="s">
        <v>117</v>
      </c>
      <c r="K144" s="16"/>
      <c r="L144" s="16" t="s">
        <v>108</v>
      </c>
      <c r="M144" s="16"/>
      <c r="N144" s="16"/>
      <c r="O144" s="16"/>
      <c r="P144" s="16"/>
      <c r="Q144" s="16">
        <v>1</v>
      </c>
    </row>
    <row r="145" spans="1:17" ht="30" x14ac:dyDescent="0.25">
      <c r="A145" s="18">
        <v>135</v>
      </c>
      <c r="B145" s="14">
        <v>598383</v>
      </c>
      <c r="C145" s="15" t="s">
        <v>1139</v>
      </c>
      <c r="D145" s="15" t="s">
        <v>1140</v>
      </c>
      <c r="E145" s="70" t="s">
        <v>912</v>
      </c>
      <c r="F145" s="15" t="s">
        <v>103</v>
      </c>
      <c r="G145" s="15" t="s">
        <v>111</v>
      </c>
      <c r="H145" s="16" t="s">
        <v>8</v>
      </c>
      <c r="I145" s="16" t="s">
        <v>18</v>
      </c>
      <c r="J145" s="15" t="s">
        <v>114</v>
      </c>
      <c r="K145" s="16"/>
      <c r="L145" s="16"/>
      <c r="M145" s="16" t="s">
        <v>99</v>
      </c>
      <c r="N145" s="16"/>
      <c r="O145" s="16"/>
      <c r="P145" s="16"/>
      <c r="Q145" s="16">
        <v>3</v>
      </c>
    </row>
    <row r="146" spans="1:17" ht="30" x14ac:dyDescent="0.25">
      <c r="A146" s="18">
        <v>136</v>
      </c>
      <c r="B146" s="14">
        <v>598384</v>
      </c>
      <c r="C146" s="15" t="s">
        <v>1141</v>
      </c>
      <c r="D146" s="15" t="s">
        <v>1107</v>
      </c>
      <c r="E146" s="70" t="s">
        <v>912</v>
      </c>
      <c r="F146" s="15" t="s">
        <v>104</v>
      </c>
      <c r="G146" s="15" t="s">
        <v>111</v>
      </c>
      <c r="H146" s="16" t="s">
        <v>8</v>
      </c>
      <c r="I146" s="16" t="s">
        <v>18</v>
      </c>
      <c r="J146" s="15" t="s">
        <v>372</v>
      </c>
      <c r="K146" s="16"/>
      <c r="L146" s="16" t="s">
        <v>108</v>
      </c>
      <c r="M146" s="16"/>
      <c r="N146" s="16"/>
      <c r="O146" s="16"/>
      <c r="P146" s="16"/>
      <c r="Q146" s="16">
        <v>1</v>
      </c>
    </row>
    <row r="147" spans="1:17" ht="30" x14ac:dyDescent="0.25">
      <c r="A147" s="18">
        <v>137</v>
      </c>
      <c r="B147" s="14">
        <v>598385</v>
      </c>
      <c r="C147" s="15" t="s">
        <v>1141</v>
      </c>
      <c r="D147" s="15" t="s">
        <v>1107</v>
      </c>
      <c r="E147" s="70" t="s">
        <v>912</v>
      </c>
      <c r="F147" s="15" t="s">
        <v>1047</v>
      </c>
      <c r="G147" s="15" t="s">
        <v>111</v>
      </c>
      <c r="H147" s="16" t="s">
        <v>8</v>
      </c>
      <c r="I147" s="16" t="s">
        <v>18</v>
      </c>
      <c r="J147" s="15" t="s">
        <v>127</v>
      </c>
      <c r="K147" s="16"/>
      <c r="L147" s="16" t="s">
        <v>108</v>
      </c>
      <c r="M147" s="16"/>
      <c r="N147" s="16"/>
      <c r="O147" s="16"/>
      <c r="P147" s="16"/>
      <c r="Q147" s="16">
        <v>1</v>
      </c>
    </row>
    <row r="148" spans="1:17" ht="30" x14ac:dyDescent="0.25">
      <c r="A148" s="18">
        <v>138</v>
      </c>
      <c r="B148" s="14">
        <v>598386</v>
      </c>
      <c r="C148" s="15" t="s">
        <v>1141</v>
      </c>
      <c r="D148" s="15" t="s">
        <v>1107</v>
      </c>
      <c r="E148" s="70" t="s">
        <v>912</v>
      </c>
      <c r="F148" s="15" t="s">
        <v>1142</v>
      </c>
      <c r="G148" s="15" t="s">
        <v>111</v>
      </c>
      <c r="H148" s="16" t="s">
        <v>8</v>
      </c>
      <c r="I148" s="16" t="s">
        <v>18</v>
      </c>
      <c r="J148" s="15" t="s">
        <v>114</v>
      </c>
      <c r="K148" s="16"/>
      <c r="L148" s="16"/>
      <c r="M148" s="16" t="s">
        <v>132</v>
      </c>
      <c r="N148" s="16"/>
      <c r="O148" s="16"/>
      <c r="P148" s="16"/>
      <c r="Q148" s="16">
        <v>4</v>
      </c>
    </row>
    <row r="149" spans="1:17" ht="30" x14ac:dyDescent="0.25">
      <c r="A149" s="18">
        <v>139</v>
      </c>
      <c r="B149" s="14">
        <v>598387</v>
      </c>
      <c r="C149" s="15" t="s">
        <v>1143</v>
      </c>
      <c r="D149" s="15" t="s">
        <v>1144</v>
      </c>
      <c r="E149" s="70" t="s">
        <v>912</v>
      </c>
      <c r="F149" s="15" t="s">
        <v>353</v>
      </c>
      <c r="G149" s="15" t="s">
        <v>111</v>
      </c>
      <c r="H149" s="16" t="s">
        <v>8</v>
      </c>
      <c r="I149" s="16" t="s">
        <v>18</v>
      </c>
      <c r="J149" s="15" t="s">
        <v>127</v>
      </c>
      <c r="K149" s="16"/>
      <c r="L149" s="16"/>
      <c r="M149" s="16" t="s">
        <v>105</v>
      </c>
      <c r="N149" s="16"/>
      <c r="O149" s="16"/>
      <c r="P149" s="16"/>
      <c r="Q149" s="16">
        <v>1</v>
      </c>
    </row>
    <row r="150" spans="1:17" ht="30" x14ac:dyDescent="0.25">
      <c r="A150" s="18">
        <v>140</v>
      </c>
      <c r="B150" s="14">
        <v>598388</v>
      </c>
      <c r="C150" s="15" t="s">
        <v>1145</v>
      </c>
      <c r="D150" s="15" t="s">
        <v>1146</v>
      </c>
      <c r="E150" s="70" t="s">
        <v>912</v>
      </c>
      <c r="F150" s="15" t="s">
        <v>1147</v>
      </c>
      <c r="G150" s="15" t="s">
        <v>432</v>
      </c>
      <c r="H150" s="16" t="s">
        <v>8</v>
      </c>
      <c r="I150" s="16" t="s">
        <v>18</v>
      </c>
      <c r="J150" s="15" t="s">
        <v>1076</v>
      </c>
      <c r="K150" s="16"/>
      <c r="L150" s="16"/>
      <c r="M150" s="16" t="s">
        <v>105</v>
      </c>
      <c r="N150" s="16"/>
      <c r="O150" s="16"/>
      <c r="P150" s="16"/>
      <c r="Q150" s="16">
        <v>1</v>
      </c>
    </row>
    <row r="151" spans="1:17" ht="30" x14ac:dyDescent="0.25">
      <c r="A151" s="18">
        <v>141</v>
      </c>
      <c r="B151" s="14">
        <v>598389</v>
      </c>
      <c r="C151" s="15" t="s">
        <v>1145</v>
      </c>
      <c r="D151" s="15" t="s">
        <v>1146</v>
      </c>
      <c r="E151" s="70" t="s">
        <v>912</v>
      </c>
      <c r="F151" s="15" t="s">
        <v>1148</v>
      </c>
      <c r="G151" s="15" t="s">
        <v>432</v>
      </c>
      <c r="H151" s="16" t="s">
        <v>8</v>
      </c>
      <c r="I151" s="16" t="s">
        <v>19</v>
      </c>
      <c r="J151" s="15" t="s">
        <v>127</v>
      </c>
      <c r="K151" s="16"/>
      <c r="L151" s="16"/>
      <c r="M151" s="16" t="s">
        <v>99</v>
      </c>
      <c r="N151" s="16"/>
      <c r="O151" s="16"/>
      <c r="P151" s="16"/>
      <c r="Q151" s="16">
        <v>1</v>
      </c>
    </row>
    <row r="152" spans="1:17" ht="30" x14ac:dyDescent="0.25">
      <c r="A152" s="18">
        <v>142</v>
      </c>
      <c r="B152" s="14">
        <v>598390</v>
      </c>
      <c r="C152" s="15" t="s">
        <v>1149</v>
      </c>
      <c r="D152" s="15" t="s">
        <v>1150</v>
      </c>
      <c r="E152" s="70" t="s">
        <v>912</v>
      </c>
      <c r="F152" s="15" t="s">
        <v>1151</v>
      </c>
      <c r="G152" s="15" t="s">
        <v>111</v>
      </c>
      <c r="H152" s="16" t="s">
        <v>8</v>
      </c>
      <c r="I152" s="16" t="s">
        <v>18</v>
      </c>
      <c r="J152" s="15" t="s">
        <v>140</v>
      </c>
      <c r="K152" s="16"/>
      <c r="L152" s="16"/>
      <c r="M152" s="16" t="s">
        <v>99</v>
      </c>
      <c r="N152" s="16"/>
      <c r="O152" s="16"/>
      <c r="P152" s="16"/>
      <c r="Q152" s="16">
        <v>3</v>
      </c>
    </row>
    <row r="153" spans="1:17" ht="30" x14ac:dyDescent="0.25">
      <c r="A153" s="18">
        <v>143</v>
      </c>
      <c r="B153" s="14">
        <v>598391</v>
      </c>
      <c r="C153" s="15" t="s">
        <v>1149</v>
      </c>
      <c r="D153" s="15" t="s">
        <v>1150</v>
      </c>
      <c r="E153" s="70" t="s">
        <v>912</v>
      </c>
      <c r="F153" s="15" t="s">
        <v>1152</v>
      </c>
      <c r="G153" s="15" t="s">
        <v>111</v>
      </c>
      <c r="H153" s="16" t="s">
        <v>8</v>
      </c>
      <c r="I153" s="16" t="s">
        <v>19</v>
      </c>
      <c r="J153" s="15" t="s">
        <v>127</v>
      </c>
      <c r="K153" s="16"/>
      <c r="L153" s="16"/>
      <c r="M153" s="16" t="s">
        <v>105</v>
      </c>
      <c r="N153" s="16"/>
      <c r="O153" s="16"/>
      <c r="P153" s="16"/>
      <c r="Q153" s="16">
        <v>2</v>
      </c>
    </row>
    <row r="154" spans="1:17" ht="30" x14ac:dyDescent="0.25">
      <c r="A154" s="18">
        <v>144</v>
      </c>
      <c r="B154" s="14">
        <v>598392</v>
      </c>
      <c r="C154" s="15" t="s">
        <v>1153</v>
      </c>
      <c r="D154" s="15" t="s">
        <v>1107</v>
      </c>
      <c r="E154" s="70" t="s">
        <v>912</v>
      </c>
      <c r="F154" s="15" t="s">
        <v>269</v>
      </c>
      <c r="G154" s="15" t="s">
        <v>111</v>
      </c>
      <c r="H154" s="16" t="s">
        <v>8</v>
      </c>
      <c r="I154" s="16" t="s">
        <v>18</v>
      </c>
      <c r="J154" s="15" t="s">
        <v>127</v>
      </c>
      <c r="K154" s="16"/>
      <c r="L154" s="16"/>
      <c r="M154" s="16" t="s">
        <v>97</v>
      </c>
      <c r="N154" s="16"/>
      <c r="O154" s="16"/>
      <c r="P154" s="16"/>
      <c r="Q154" s="16">
        <v>3</v>
      </c>
    </row>
    <row r="155" spans="1:17" ht="30" x14ac:dyDescent="0.25">
      <c r="A155" s="18">
        <v>145</v>
      </c>
      <c r="B155" s="14">
        <v>598393</v>
      </c>
      <c r="C155" s="15" t="s">
        <v>1153</v>
      </c>
      <c r="D155" s="15" t="s">
        <v>1107</v>
      </c>
      <c r="E155" s="70" t="s">
        <v>912</v>
      </c>
      <c r="F155" s="15" t="s">
        <v>104</v>
      </c>
      <c r="G155" s="15" t="s">
        <v>111</v>
      </c>
      <c r="H155" s="16" t="s">
        <v>8</v>
      </c>
      <c r="I155" s="16" t="s">
        <v>18</v>
      </c>
      <c r="J155" s="15" t="s">
        <v>104</v>
      </c>
      <c r="K155" s="16"/>
      <c r="L155" s="16"/>
      <c r="M155" s="16" t="s">
        <v>132</v>
      </c>
      <c r="N155" s="16"/>
      <c r="O155" s="16"/>
      <c r="P155" s="16"/>
      <c r="Q155" s="16" t="s">
        <v>160</v>
      </c>
    </row>
    <row r="156" spans="1:17" ht="30" x14ac:dyDescent="0.25">
      <c r="A156" s="18">
        <v>146</v>
      </c>
      <c r="B156" s="14">
        <v>598394</v>
      </c>
      <c r="C156" s="15" t="s">
        <v>1153</v>
      </c>
      <c r="D156" s="15" t="s">
        <v>1107</v>
      </c>
      <c r="E156" s="70" t="s">
        <v>912</v>
      </c>
      <c r="F156" s="15" t="s">
        <v>226</v>
      </c>
      <c r="G156" s="15" t="s">
        <v>111</v>
      </c>
      <c r="H156" s="16" t="s">
        <v>8</v>
      </c>
      <c r="I156" s="16" t="s">
        <v>18</v>
      </c>
      <c r="J156" s="15" t="s">
        <v>127</v>
      </c>
      <c r="K156" s="16"/>
      <c r="L156" s="16"/>
      <c r="M156" s="16" t="s">
        <v>132</v>
      </c>
      <c r="N156" s="16"/>
      <c r="O156" s="16"/>
      <c r="P156" s="16"/>
      <c r="Q156" s="16" t="s">
        <v>160</v>
      </c>
    </row>
    <row r="157" spans="1:17" ht="30" x14ac:dyDescent="0.25">
      <c r="A157" s="18">
        <v>147</v>
      </c>
      <c r="B157" s="14">
        <v>598395</v>
      </c>
      <c r="C157" s="15" t="s">
        <v>1154</v>
      </c>
      <c r="D157" s="15" t="s">
        <v>962</v>
      </c>
      <c r="E157" s="70" t="s">
        <v>912</v>
      </c>
      <c r="F157" s="15" t="s">
        <v>1047</v>
      </c>
      <c r="G157" s="15" t="s">
        <v>111</v>
      </c>
      <c r="H157" s="16" t="s">
        <v>8</v>
      </c>
      <c r="I157" s="16" t="s">
        <v>18</v>
      </c>
      <c r="J157" s="15" t="s">
        <v>127</v>
      </c>
      <c r="K157" s="16"/>
      <c r="L157" s="16"/>
      <c r="M157" s="16" t="s">
        <v>99</v>
      </c>
      <c r="N157" s="16"/>
      <c r="O157" s="16"/>
      <c r="P157" s="16"/>
      <c r="Q157" s="16" t="s">
        <v>160</v>
      </c>
    </row>
    <row r="158" spans="1:17" ht="30" x14ac:dyDescent="0.25">
      <c r="A158" s="18">
        <v>148</v>
      </c>
      <c r="B158" s="14">
        <v>598396</v>
      </c>
      <c r="C158" s="15" t="s">
        <v>1154</v>
      </c>
      <c r="D158" s="15" t="s">
        <v>962</v>
      </c>
      <c r="E158" s="70" t="s">
        <v>912</v>
      </c>
      <c r="F158" s="15" t="s">
        <v>1155</v>
      </c>
      <c r="G158" s="15" t="s">
        <v>111</v>
      </c>
      <c r="H158" s="16" t="s">
        <v>7</v>
      </c>
      <c r="I158" s="16" t="s">
        <v>18</v>
      </c>
      <c r="J158" s="15" t="s">
        <v>127</v>
      </c>
      <c r="K158" s="16"/>
      <c r="L158" s="16"/>
      <c r="M158" s="16"/>
      <c r="N158" s="16" t="s">
        <v>290</v>
      </c>
      <c r="O158" s="16"/>
      <c r="P158" s="16"/>
      <c r="Q158" s="16" t="s">
        <v>147</v>
      </c>
    </row>
    <row r="159" spans="1:17" ht="30" x14ac:dyDescent="0.25">
      <c r="A159" s="18">
        <v>149</v>
      </c>
      <c r="B159" s="14">
        <v>598397</v>
      </c>
      <c r="C159" s="15" t="s">
        <v>1156</v>
      </c>
      <c r="D159" s="15" t="s">
        <v>962</v>
      </c>
      <c r="E159" s="70" t="s">
        <v>912</v>
      </c>
      <c r="F159" s="15" t="s">
        <v>1157</v>
      </c>
      <c r="G159" s="15" t="s">
        <v>111</v>
      </c>
      <c r="H159" s="16" t="s">
        <v>8</v>
      </c>
      <c r="I159" s="16" t="s">
        <v>18</v>
      </c>
      <c r="J159" s="15" t="s">
        <v>145</v>
      </c>
      <c r="K159" s="16" t="s">
        <v>290</v>
      </c>
      <c r="L159" s="16"/>
      <c r="M159" s="16"/>
      <c r="N159" s="16"/>
      <c r="O159" s="16"/>
      <c r="P159" s="16"/>
      <c r="Q159" s="16" t="s">
        <v>147</v>
      </c>
    </row>
    <row r="160" spans="1:17" ht="25.5" x14ac:dyDescent="0.25">
      <c r="A160" s="18">
        <v>150</v>
      </c>
      <c r="B160" s="14">
        <v>598398</v>
      </c>
      <c r="C160" s="15" t="s">
        <v>1158</v>
      </c>
      <c r="D160" s="15" t="s">
        <v>986</v>
      </c>
      <c r="E160" s="70" t="s">
        <v>912</v>
      </c>
      <c r="F160" s="15" t="s">
        <v>1159</v>
      </c>
      <c r="G160" s="15" t="s">
        <v>111</v>
      </c>
      <c r="H160" s="16" t="s">
        <v>8</v>
      </c>
      <c r="I160" s="16" t="s">
        <v>18</v>
      </c>
      <c r="J160" s="15" t="s">
        <v>117</v>
      </c>
      <c r="K160" s="16"/>
      <c r="L160" s="16"/>
      <c r="M160" s="16" t="s">
        <v>154</v>
      </c>
      <c r="N160" s="16"/>
      <c r="O160" s="16"/>
      <c r="P160" s="16"/>
      <c r="Q160" s="16" t="s">
        <v>149</v>
      </c>
    </row>
    <row r="161" spans="1:17" ht="30" x14ac:dyDescent="0.25">
      <c r="A161" s="18">
        <v>151</v>
      </c>
      <c r="B161" s="14">
        <v>598399</v>
      </c>
      <c r="C161" s="15" t="s">
        <v>1158</v>
      </c>
      <c r="D161" s="15" t="s">
        <v>986</v>
      </c>
      <c r="E161" s="70" t="s">
        <v>912</v>
      </c>
      <c r="F161" s="15" t="s">
        <v>885</v>
      </c>
      <c r="G161" s="15" t="s">
        <v>190</v>
      </c>
      <c r="H161" s="16" t="s">
        <v>8</v>
      </c>
      <c r="I161" s="16" t="s">
        <v>18</v>
      </c>
      <c r="J161" s="15" t="s">
        <v>180</v>
      </c>
      <c r="K161" s="16"/>
      <c r="L161" s="16"/>
      <c r="M161" s="16" t="s">
        <v>132</v>
      </c>
      <c r="N161" s="16"/>
      <c r="O161" s="16"/>
      <c r="P161" s="16"/>
      <c r="Q161" s="16" t="s">
        <v>160</v>
      </c>
    </row>
    <row r="162" spans="1:17" ht="25.5" x14ac:dyDescent="0.25">
      <c r="A162" s="18">
        <v>152</v>
      </c>
      <c r="B162" s="14">
        <v>598400</v>
      </c>
      <c r="C162" s="15" t="s">
        <v>1160</v>
      </c>
      <c r="D162" s="15" t="s">
        <v>1161</v>
      </c>
      <c r="E162" s="70" t="s">
        <v>912</v>
      </c>
      <c r="F162" s="15" t="s">
        <v>1162</v>
      </c>
      <c r="G162" s="15" t="s">
        <v>111</v>
      </c>
      <c r="H162" s="16" t="s">
        <v>8</v>
      </c>
      <c r="I162" s="16" t="s">
        <v>18</v>
      </c>
      <c r="J162" s="15" t="s">
        <v>145</v>
      </c>
      <c r="K162" s="16"/>
      <c r="L162" s="16"/>
      <c r="M162" s="16" t="s">
        <v>99</v>
      </c>
      <c r="N162" s="16"/>
      <c r="O162" s="16"/>
      <c r="P162" s="16"/>
      <c r="Q162" s="16" t="s">
        <v>160</v>
      </c>
    </row>
    <row r="163" spans="1:17" ht="30" x14ac:dyDescent="0.25">
      <c r="A163" s="18">
        <v>153</v>
      </c>
      <c r="B163" s="14">
        <v>598401</v>
      </c>
      <c r="C163" s="15" t="s">
        <v>1163</v>
      </c>
      <c r="D163" s="15" t="s">
        <v>1164</v>
      </c>
      <c r="E163" s="70" t="s">
        <v>912</v>
      </c>
      <c r="F163" s="15" t="s">
        <v>1165</v>
      </c>
      <c r="G163" s="15" t="s">
        <v>111</v>
      </c>
      <c r="H163" s="16" t="s">
        <v>8</v>
      </c>
      <c r="I163" s="16" t="s">
        <v>18</v>
      </c>
      <c r="J163" s="15" t="s">
        <v>316</v>
      </c>
      <c r="K163" s="16" t="s">
        <v>224</v>
      </c>
      <c r="L163" s="16"/>
      <c r="M163" s="16"/>
      <c r="N163" s="16"/>
      <c r="O163" s="16"/>
      <c r="P163" s="16"/>
      <c r="Q163" s="16" t="s">
        <v>147</v>
      </c>
    </row>
    <row r="164" spans="1:17" ht="30" x14ac:dyDescent="0.25">
      <c r="A164" s="18">
        <v>154</v>
      </c>
      <c r="B164" s="14">
        <v>598402</v>
      </c>
      <c r="C164" s="15" t="s">
        <v>1163</v>
      </c>
      <c r="D164" s="15" t="s">
        <v>1164</v>
      </c>
      <c r="E164" s="70" t="s">
        <v>912</v>
      </c>
      <c r="F164" s="15" t="s">
        <v>126</v>
      </c>
      <c r="G164" s="15" t="s">
        <v>111</v>
      </c>
      <c r="H164" s="16" t="s">
        <v>8</v>
      </c>
      <c r="I164" s="16" t="s">
        <v>18</v>
      </c>
      <c r="J164" s="15" t="s">
        <v>112</v>
      </c>
      <c r="K164" s="16"/>
      <c r="L164" s="16"/>
      <c r="M164" s="16" t="s">
        <v>105</v>
      </c>
      <c r="N164" s="16"/>
      <c r="O164" s="16"/>
      <c r="P164" s="16"/>
      <c r="Q164" s="16" t="s">
        <v>149</v>
      </c>
    </row>
    <row r="165" spans="1:17" ht="30" x14ac:dyDescent="0.25">
      <c r="A165" s="18">
        <v>155</v>
      </c>
      <c r="B165" s="14">
        <v>598403</v>
      </c>
      <c r="C165" s="15" t="s">
        <v>1163</v>
      </c>
      <c r="D165" s="15" t="s">
        <v>1164</v>
      </c>
      <c r="E165" s="70" t="s">
        <v>912</v>
      </c>
      <c r="F165" s="15" t="s">
        <v>1166</v>
      </c>
      <c r="G165" s="15" t="s">
        <v>1167</v>
      </c>
      <c r="H165" s="16" t="s">
        <v>8</v>
      </c>
      <c r="I165" s="16" t="s">
        <v>18</v>
      </c>
      <c r="J165" s="15" t="s">
        <v>127</v>
      </c>
      <c r="K165" s="16"/>
      <c r="L165" s="16"/>
      <c r="M165" s="16" t="s">
        <v>186</v>
      </c>
      <c r="N165" s="16"/>
      <c r="O165" s="16"/>
      <c r="P165" s="16"/>
      <c r="Q165" s="16" t="s">
        <v>187</v>
      </c>
    </row>
    <row r="166" spans="1:17" ht="30" x14ac:dyDescent="0.25">
      <c r="A166" s="18">
        <v>156</v>
      </c>
      <c r="B166" s="14">
        <v>598404</v>
      </c>
      <c r="C166" s="15" t="s">
        <v>1168</v>
      </c>
      <c r="D166" s="15" t="s">
        <v>1169</v>
      </c>
      <c r="E166" s="70" t="s">
        <v>912</v>
      </c>
      <c r="F166" s="15" t="s">
        <v>487</v>
      </c>
      <c r="G166" s="15" t="s">
        <v>111</v>
      </c>
      <c r="H166" s="16" t="s">
        <v>8</v>
      </c>
      <c r="I166" s="16" t="s">
        <v>19</v>
      </c>
      <c r="J166" s="15" t="s">
        <v>270</v>
      </c>
      <c r="K166" s="16"/>
      <c r="L166" s="16"/>
      <c r="M166" s="16" t="s">
        <v>154</v>
      </c>
      <c r="N166" s="16"/>
      <c r="O166" s="16"/>
      <c r="P166" s="16"/>
      <c r="Q166" s="16" t="s">
        <v>146</v>
      </c>
    </row>
    <row r="167" spans="1:17" ht="30" x14ac:dyDescent="0.25">
      <c r="A167" s="18">
        <v>157</v>
      </c>
      <c r="B167" s="14">
        <v>598405</v>
      </c>
      <c r="C167" s="15" t="s">
        <v>1111</v>
      </c>
      <c r="D167" s="15" t="s">
        <v>986</v>
      </c>
      <c r="E167" s="70" t="s">
        <v>912</v>
      </c>
      <c r="F167" s="15" t="s">
        <v>1170</v>
      </c>
      <c r="G167" s="15" t="s">
        <v>111</v>
      </c>
      <c r="H167" s="16" t="s">
        <v>7</v>
      </c>
      <c r="I167" s="16" t="s">
        <v>18</v>
      </c>
      <c r="J167" s="15" t="s">
        <v>195</v>
      </c>
      <c r="K167" s="16"/>
      <c r="M167" s="16"/>
      <c r="N167" s="16"/>
      <c r="O167" s="16" t="s">
        <v>329</v>
      </c>
      <c r="P167" s="16"/>
      <c r="Q167" s="16" t="s">
        <v>147</v>
      </c>
    </row>
    <row r="168" spans="1:17" ht="25.5" x14ac:dyDescent="0.25">
      <c r="A168" s="18">
        <v>158</v>
      </c>
      <c r="B168" s="14">
        <v>598406</v>
      </c>
      <c r="C168" s="15" t="s">
        <v>1171</v>
      </c>
      <c r="D168" s="15" t="s">
        <v>1172</v>
      </c>
      <c r="E168" s="70" t="s">
        <v>912</v>
      </c>
      <c r="F168" s="15" t="s">
        <v>104</v>
      </c>
      <c r="G168" s="15" t="s">
        <v>111</v>
      </c>
      <c r="H168" s="16" t="s">
        <v>8</v>
      </c>
      <c r="I168" s="16" t="s">
        <v>18</v>
      </c>
      <c r="J168" s="15" t="s">
        <v>180</v>
      </c>
      <c r="K168" s="16"/>
      <c r="L168" s="16"/>
      <c r="M168" s="16" t="s">
        <v>132</v>
      </c>
      <c r="N168" s="16"/>
      <c r="O168" s="16"/>
      <c r="P168" s="16"/>
      <c r="Q168" s="16" t="s">
        <v>149</v>
      </c>
    </row>
    <row r="169" spans="1:17" ht="25.5" x14ac:dyDescent="0.25">
      <c r="A169" s="18">
        <v>159</v>
      </c>
      <c r="B169" s="14">
        <v>598407</v>
      </c>
      <c r="C169" s="15" t="s">
        <v>1171</v>
      </c>
      <c r="D169" s="15" t="s">
        <v>1172</v>
      </c>
      <c r="E169" s="70" t="s">
        <v>912</v>
      </c>
      <c r="F169" s="15" t="s">
        <v>1173</v>
      </c>
      <c r="G169" s="15" t="s">
        <v>111</v>
      </c>
      <c r="H169" s="16" t="s">
        <v>8</v>
      </c>
      <c r="I169" s="16" t="s">
        <v>18</v>
      </c>
      <c r="J169" s="15" t="s">
        <v>117</v>
      </c>
      <c r="K169" s="16"/>
      <c r="L169" s="16"/>
      <c r="M169" s="16" t="s">
        <v>118</v>
      </c>
      <c r="N169" s="16"/>
      <c r="O169" s="16"/>
      <c r="P169" s="16"/>
      <c r="Q169" s="16" t="s">
        <v>181</v>
      </c>
    </row>
    <row r="170" spans="1:17" ht="30" x14ac:dyDescent="0.25">
      <c r="A170" s="18">
        <v>160</v>
      </c>
      <c r="B170" s="14">
        <v>598408</v>
      </c>
      <c r="C170" s="15" t="s">
        <v>1174</v>
      </c>
      <c r="D170" s="15" t="s">
        <v>1175</v>
      </c>
      <c r="E170" s="70" t="s">
        <v>912</v>
      </c>
      <c r="F170" s="15" t="s">
        <v>1176</v>
      </c>
      <c r="G170" s="15" t="s">
        <v>111</v>
      </c>
      <c r="H170" s="16" t="s">
        <v>8</v>
      </c>
      <c r="I170" s="16" t="s">
        <v>18</v>
      </c>
      <c r="J170" s="15" t="s">
        <v>127</v>
      </c>
      <c r="K170" s="16"/>
      <c r="L170" s="16"/>
      <c r="M170" s="16" t="s">
        <v>478</v>
      </c>
      <c r="N170" s="16"/>
      <c r="O170" s="16"/>
      <c r="P170" s="16"/>
      <c r="Q170" s="16" t="s">
        <v>619</v>
      </c>
    </row>
    <row r="171" spans="1:17" ht="30" x14ac:dyDescent="0.25">
      <c r="A171" s="18">
        <v>161</v>
      </c>
      <c r="B171" s="14">
        <v>598409</v>
      </c>
      <c r="C171" s="15" t="s">
        <v>1177</v>
      </c>
      <c r="D171" s="15" t="s">
        <v>1178</v>
      </c>
      <c r="E171" s="70" t="s">
        <v>912</v>
      </c>
      <c r="F171" s="15" t="s">
        <v>1179</v>
      </c>
      <c r="G171" s="15" t="s">
        <v>279</v>
      </c>
      <c r="H171" s="16" t="s">
        <v>8</v>
      </c>
      <c r="I171" s="16" t="s">
        <v>19</v>
      </c>
      <c r="J171" s="15" t="s">
        <v>1180</v>
      </c>
      <c r="K171" s="16"/>
      <c r="L171" s="16"/>
      <c r="M171" s="16" t="s">
        <v>99</v>
      </c>
      <c r="N171" s="16"/>
      <c r="O171" s="16"/>
      <c r="P171" s="16"/>
      <c r="Q171" s="16" t="s">
        <v>149</v>
      </c>
    </row>
    <row r="172" spans="1:17" ht="30" x14ac:dyDescent="0.25">
      <c r="A172" s="18">
        <v>162</v>
      </c>
      <c r="B172" s="14">
        <v>598410</v>
      </c>
      <c r="C172" s="15" t="s">
        <v>1177</v>
      </c>
      <c r="D172" s="15" t="s">
        <v>1178</v>
      </c>
      <c r="E172" s="70" t="s">
        <v>912</v>
      </c>
      <c r="F172" s="15" t="s">
        <v>1181</v>
      </c>
      <c r="G172" s="15" t="s">
        <v>111</v>
      </c>
      <c r="H172" s="16" t="s">
        <v>8</v>
      </c>
      <c r="I172" s="16" t="s">
        <v>18</v>
      </c>
      <c r="J172" s="15" t="s">
        <v>238</v>
      </c>
      <c r="K172" s="16"/>
      <c r="L172" s="16"/>
      <c r="M172" s="16" t="s">
        <v>99</v>
      </c>
      <c r="N172" s="16"/>
      <c r="O172" s="16"/>
      <c r="P172" s="16"/>
      <c r="Q172" s="16" t="s">
        <v>149</v>
      </c>
    </row>
    <row r="173" spans="1:17" ht="30" x14ac:dyDescent="0.25">
      <c r="A173" s="18">
        <v>163</v>
      </c>
      <c r="B173" s="14">
        <v>598411</v>
      </c>
      <c r="C173" s="15" t="s">
        <v>1182</v>
      </c>
      <c r="D173" s="15" t="s">
        <v>1183</v>
      </c>
      <c r="E173" s="70" t="s">
        <v>914</v>
      </c>
      <c r="F173" s="15" t="s">
        <v>456</v>
      </c>
      <c r="G173" s="15" t="s">
        <v>111</v>
      </c>
      <c r="H173" s="16" t="s">
        <v>8</v>
      </c>
      <c r="I173" s="16" t="s">
        <v>19</v>
      </c>
      <c r="J173" s="15" t="s">
        <v>180</v>
      </c>
      <c r="K173" s="16"/>
      <c r="L173" s="16"/>
      <c r="M173" s="16" t="s">
        <v>132</v>
      </c>
      <c r="N173" s="16"/>
      <c r="O173" s="16"/>
      <c r="P173" s="16"/>
      <c r="Q173" s="16" t="s">
        <v>160</v>
      </c>
    </row>
    <row r="174" spans="1:17" ht="30" x14ac:dyDescent="0.25">
      <c r="A174" s="18">
        <v>164</v>
      </c>
      <c r="B174" s="14">
        <v>598412</v>
      </c>
      <c r="C174" s="15" t="s">
        <v>1182</v>
      </c>
      <c r="D174" s="15" t="s">
        <v>1183</v>
      </c>
      <c r="E174" s="70" t="s">
        <v>912</v>
      </c>
      <c r="F174" s="15" t="s">
        <v>1184</v>
      </c>
      <c r="G174" s="15" t="s">
        <v>111</v>
      </c>
      <c r="H174" s="16" t="s">
        <v>8</v>
      </c>
      <c r="I174" s="16" t="s">
        <v>18</v>
      </c>
      <c r="J174" s="15" t="s">
        <v>1180</v>
      </c>
      <c r="K174" s="16"/>
      <c r="L174" s="16"/>
      <c r="M174" s="16" t="s">
        <v>154</v>
      </c>
      <c r="N174" s="16"/>
      <c r="O174" s="16"/>
      <c r="P174" s="16"/>
      <c r="Q174" s="16" t="s">
        <v>146</v>
      </c>
    </row>
    <row r="175" spans="1:17" ht="30" x14ac:dyDescent="0.25">
      <c r="A175" s="18">
        <v>165</v>
      </c>
      <c r="B175" s="14">
        <v>598413</v>
      </c>
      <c r="C175" s="15" t="s">
        <v>1182</v>
      </c>
      <c r="D175" s="15" t="s">
        <v>1183</v>
      </c>
      <c r="E175" s="70" t="s">
        <v>912</v>
      </c>
      <c r="F175" s="15" t="s">
        <v>1185</v>
      </c>
      <c r="G175" s="15" t="s">
        <v>111</v>
      </c>
      <c r="H175" s="16" t="s">
        <v>8</v>
      </c>
      <c r="I175" s="16" t="s">
        <v>19</v>
      </c>
      <c r="J175" s="15" t="s">
        <v>117</v>
      </c>
      <c r="K175" s="16"/>
      <c r="L175" s="16"/>
      <c r="M175" s="16" t="s">
        <v>232</v>
      </c>
      <c r="N175" s="16"/>
      <c r="O175" s="16"/>
      <c r="P175" s="16"/>
      <c r="Q175" s="16" t="s">
        <v>676</v>
      </c>
    </row>
    <row r="176" spans="1:17" ht="30" x14ac:dyDescent="0.25">
      <c r="A176" s="18">
        <v>166</v>
      </c>
      <c r="B176" s="14">
        <v>598414</v>
      </c>
      <c r="C176" s="15" t="s">
        <v>1182</v>
      </c>
      <c r="D176" s="15" t="s">
        <v>1183</v>
      </c>
      <c r="E176" s="70" t="s">
        <v>912</v>
      </c>
      <c r="F176" s="15" t="s">
        <v>104</v>
      </c>
      <c r="G176" s="15" t="s">
        <v>111</v>
      </c>
      <c r="H176" s="16" t="s">
        <v>7</v>
      </c>
      <c r="I176" s="16" t="s">
        <v>18</v>
      </c>
      <c r="J176" s="15" t="s">
        <v>180</v>
      </c>
      <c r="K176" s="16"/>
      <c r="L176" s="16"/>
      <c r="M176" s="16"/>
      <c r="N176" s="16"/>
      <c r="O176" s="16"/>
      <c r="P176" s="16" t="s">
        <v>105</v>
      </c>
      <c r="Q176" s="16" t="s">
        <v>147</v>
      </c>
    </row>
    <row r="177" spans="1:17" ht="30" x14ac:dyDescent="0.25">
      <c r="A177" s="18">
        <v>167</v>
      </c>
      <c r="B177" s="14">
        <v>598415</v>
      </c>
      <c r="C177" s="15" t="s">
        <v>1186</v>
      </c>
      <c r="D177" s="15" t="s">
        <v>1187</v>
      </c>
      <c r="E177" s="70" t="s">
        <v>914</v>
      </c>
      <c r="F177" s="15" t="s">
        <v>1188</v>
      </c>
      <c r="G177" s="15" t="s">
        <v>111</v>
      </c>
      <c r="H177" s="16" t="s">
        <v>8</v>
      </c>
      <c r="I177" s="16" t="s">
        <v>19</v>
      </c>
      <c r="J177" s="15" t="s">
        <v>1189</v>
      </c>
      <c r="K177" s="16"/>
      <c r="L177" s="16"/>
      <c r="M177" s="16" t="s">
        <v>99</v>
      </c>
      <c r="N177" s="16"/>
      <c r="O177" s="16"/>
      <c r="P177" s="16"/>
      <c r="Q177" s="16" t="s">
        <v>149</v>
      </c>
    </row>
    <row r="178" spans="1:17" ht="30" x14ac:dyDescent="0.25">
      <c r="A178" s="18">
        <v>168</v>
      </c>
      <c r="B178" s="14">
        <v>598416</v>
      </c>
      <c r="C178" s="15" t="s">
        <v>1186</v>
      </c>
      <c r="D178" s="15" t="s">
        <v>1187</v>
      </c>
      <c r="E178" s="70" t="s">
        <v>912</v>
      </c>
      <c r="F178" s="15" t="s">
        <v>1190</v>
      </c>
      <c r="G178" s="15" t="s">
        <v>111</v>
      </c>
      <c r="H178" s="16" t="s">
        <v>8</v>
      </c>
      <c r="I178" s="16" t="s">
        <v>18</v>
      </c>
      <c r="J178" s="15" t="s">
        <v>117</v>
      </c>
      <c r="K178" s="16"/>
      <c r="L178" s="16"/>
      <c r="M178" s="16" t="s">
        <v>198</v>
      </c>
      <c r="N178" s="16"/>
      <c r="O178" s="16"/>
      <c r="P178" s="16"/>
      <c r="Q178" s="16" t="s">
        <v>1191</v>
      </c>
    </row>
    <row r="179" spans="1:17" ht="30" x14ac:dyDescent="0.25">
      <c r="A179" s="18">
        <v>169</v>
      </c>
      <c r="B179" s="14">
        <v>598417</v>
      </c>
      <c r="C179" s="15" t="s">
        <v>1186</v>
      </c>
      <c r="D179" s="15" t="s">
        <v>1187</v>
      </c>
      <c r="E179" s="70" t="s">
        <v>912</v>
      </c>
      <c r="F179" s="15" t="s">
        <v>197</v>
      </c>
      <c r="G179" s="15" t="s">
        <v>111</v>
      </c>
      <c r="H179" s="16" t="s">
        <v>8</v>
      </c>
      <c r="I179" s="16" t="s">
        <v>19</v>
      </c>
      <c r="J179" s="15" t="s">
        <v>114</v>
      </c>
      <c r="K179" s="16"/>
      <c r="L179" s="16"/>
      <c r="M179" s="16" t="s">
        <v>154</v>
      </c>
      <c r="N179" s="16"/>
      <c r="O179" s="16"/>
      <c r="P179" s="16"/>
      <c r="Q179" s="16" t="s">
        <v>155</v>
      </c>
    </row>
    <row r="180" spans="1:17" ht="30" x14ac:dyDescent="0.25">
      <c r="A180" s="18">
        <v>170</v>
      </c>
      <c r="B180" s="14">
        <v>598418</v>
      </c>
      <c r="C180" s="15" t="s">
        <v>1186</v>
      </c>
      <c r="D180" s="15" t="s">
        <v>1187</v>
      </c>
      <c r="E180" s="70" t="s">
        <v>912</v>
      </c>
      <c r="F180" s="15" t="s">
        <v>574</v>
      </c>
      <c r="G180" s="15" t="s">
        <v>111</v>
      </c>
      <c r="H180" s="16" t="s">
        <v>8</v>
      </c>
      <c r="I180" s="16" t="s">
        <v>18</v>
      </c>
      <c r="J180" s="15" t="s">
        <v>170</v>
      </c>
      <c r="K180" s="16"/>
      <c r="L180" s="16"/>
      <c r="M180" s="16" t="s">
        <v>99</v>
      </c>
      <c r="N180" s="16"/>
      <c r="O180" s="16"/>
      <c r="P180" s="16"/>
      <c r="Q180" s="16" t="s">
        <v>149</v>
      </c>
    </row>
    <row r="181" spans="1:17" ht="30" x14ac:dyDescent="0.25">
      <c r="A181" s="18">
        <v>171</v>
      </c>
      <c r="B181" s="14">
        <v>598419</v>
      </c>
      <c r="C181" s="15" t="s">
        <v>1186</v>
      </c>
      <c r="D181" s="15" t="s">
        <v>1187</v>
      </c>
      <c r="E181" s="70" t="s">
        <v>912</v>
      </c>
      <c r="F181" s="15" t="s">
        <v>453</v>
      </c>
      <c r="G181" s="15" t="s">
        <v>111</v>
      </c>
      <c r="H181" s="16" t="s">
        <v>8</v>
      </c>
      <c r="I181" s="16" t="s">
        <v>18</v>
      </c>
      <c r="J181" s="15" t="s">
        <v>316</v>
      </c>
      <c r="K181" s="16"/>
      <c r="L181" s="16"/>
      <c r="M181" s="16" t="s">
        <v>105</v>
      </c>
      <c r="N181" s="16"/>
      <c r="O181" s="16"/>
      <c r="P181" s="16"/>
      <c r="Q181" s="16" t="s">
        <v>160</v>
      </c>
    </row>
    <row r="182" spans="1:17" ht="30" x14ac:dyDescent="0.25">
      <c r="A182" s="18">
        <v>172</v>
      </c>
      <c r="B182" s="14">
        <v>598420</v>
      </c>
      <c r="C182" s="15" t="s">
        <v>1192</v>
      </c>
      <c r="D182" s="15" t="s">
        <v>1193</v>
      </c>
      <c r="E182" s="70" t="s">
        <v>912</v>
      </c>
      <c r="F182" s="15" t="s">
        <v>362</v>
      </c>
      <c r="G182" s="15" t="s">
        <v>152</v>
      </c>
      <c r="H182" s="16" t="s">
        <v>8</v>
      </c>
      <c r="I182" s="16" t="s">
        <v>19</v>
      </c>
      <c r="J182" s="15" t="s">
        <v>1194</v>
      </c>
      <c r="K182" s="16"/>
      <c r="L182" s="16"/>
      <c r="M182" s="16" t="s">
        <v>119</v>
      </c>
      <c r="N182" s="16"/>
      <c r="O182" s="16"/>
      <c r="P182" s="16"/>
      <c r="Q182" s="16" t="s">
        <v>185</v>
      </c>
    </row>
    <row r="183" spans="1:17" ht="25.5" x14ac:dyDescent="0.25">
      <c r="A183" s="18">
        <v>173</v>
      </c>
      <c r="B183" s="14">
        <v>598421</v>
      </c>
      <c r="C183" s="15" t="s">
        <v>1192</v>
      </c>
      <c r="D183" s="15" t="s">
        <v>1193</v>
      </c>
      <c r="E183" s="70" t="s">
        <v>912</v>
      </c>
      <c r="F183" s="15" t="s">
        <v>1195</v>
      </c>
      <c r="G183" s="15" t="s">
        <v>111</v>
      </c>
      <c r="H183" s="16" t="s">
        <v>8</v>
      </c>
      <c r="I183" s="16" t="s">
        <v>18</v>
      </c>
      <c r="J183" s="15" t="s">
        <v>127</v>
      </c>
      <c r="K183" s="16"/>
      <c r="L183" s="16"/>
      <c r="M183" s="16" t="s">
        <v>99</v>
      </c>
      <c r="N183" s="16"/>
      <c r="O183" s="16"/>
      <c r="P183" s="16"/>
      <c r="Q183" s="16" t="s">
        <v>149</v>
      </c>
    </row>
    <row r="184" spans="1:17" ht="30" x14ac:dyDescent="0.25">
      <c r="A184" s="18">
        <v>174</v>
      </c>
      <c r="B184" s="14">
        <v>598422</v>
      </c>
      <c r="C184" s="15" t="s">
        <v>1196</v>
      </c>
      <c r="D184" s="15" t="s">
        <v>1193</v>
      </c>
      <c r="E184" s="70" t="s">
        <v>912</v>
      </c>
      <c r="F184" s="15" t="s">
        <v>1197</v>
      </c>
      <c r="G184" s="15" t="s">
        <v>111</v>
      </c>
      <c r="H184" s="16" t="s">
        <v>8</v>
      </c>
      <c r="I184" s="16" t="s">
        <v>18</v>
      </c>
      <c r="J184" s="15" t="s">
        <v>145</v>
      </c>
      <c r="K184" s="16"/>
      <c r="L184" s="16"/>
      <c r="M184" s="16" t="s">
        <v>132</v>
      </c>
      <c r="N184" s="16"/>
      <c r="O184" s="16"/>
      <c r="P184" s="16"/>
      <c r="Q184" s="16" t="s">
        <v>146</v>
      </c>
    </row>
    <row r="185" spans="1:17" ht="30" x14ac:dyDescent="0.25">
      <c r="A185" s="18">
        <v>175</v>
      </c>
      <c r="B185" s="14">
        <v>598423</v>
      </c>
      <c r="C185" s="15" t="s">
        <v>1198</v>
      </c>
      <c r="D185" s="15" t="s">
        <v>981</v>
      </c>
      <c r="E185" s="70" t="s">
        <v>912</v>
      </c>
      <c r="F185" s="15" t="s">
        <v>1199</v>
      </c>
      <c r="G185" s="15" t="s">
        <v>96</v>
      </c>
      <c r="H185" s="16" t="s">
        <v>8</v>
      </c>
      <c r="I185" s="16" t="s">
        <v>19</v>
      </c>
      <c r="J185" s="15" t="s">
        <v>127</v>
      </c>
      <c r="K185" s="16"/>
      <c r="L185" s="16"/>
      <c r="M185" s="16" t="s">
        <v>105</v>
      </c>
      <c r="N185" s="16"/>
      <c r="O185" s="16"/>
      <c r="P185" s="16"/>
      <c r="Q185" s="16" t="s">
        <v>160</v>
      </c>
    </row>
    <row r="186" spans="1:17" ht="30" x14ac:dyDescent="0.25">
      <c r="A186" s="18">
        <v>176</v>
      </c>
      <c r="B186" s="14">
        <v>598424</v>
      </c>
      <c r="C186" s="15" t="s">
        <v>1198</v>
      </c>
      <c r="D186" s="15" t="s">
        <v>981</v>
      </c>
      <c r="E186" s="70" t="s">
        <v>912</v>
      </c>
      <c r="F186" s="15" t="s">
        <v>235</v>
      </c>
      <c r="G186" s="15" t="s">
        <v>111</v>
      </c>
      <c r="H186" s="16" t="s">
        <v>8</v>
      </c>
      <c r="I186" s="16" t="s">
        <v>19</v>
      </c>
      <c r="J186" s="15" t="s">
        <v>112</v>
      </c>
      <c r="K186" s="16"/>
      <c r="L186" s="16"/>
      <c r="M186" s="16" t="s">
        <v>105</v>
      </c>
      <c r="N186" s="16"/>
      <c r="O186" s="16"/>
      <c r="P186" s="16"/>
      <c r="Q186" s="16" t="s">
        <v>160</v>
      </c>
    </row>
    <row r="187" spans="1:17" ht="30" x14ac:dyDescent="0.25">
      <c r="A187" s="18">
        <v>177</v>
      </c>
      <c r="B187" s="14">
        <v>598425</v>
      </c>
      <c r="C187" s="15" t="s">
        <v>1153</v>
      </c>
      <c r="D187" s="15" t="s">
        <v>949</v>
      </c>
      <c r="E187" s="70" t="s">
        <v>912</v>
      </c>
      <c r="F187" s="15" t="s">
        <v>162</v>
      </c>
      <c r="G187" s="15" t="s">
        <v>111</v>
      </c>
      <c r="H187" s="16" t="s">
        <v>8</v>
      </c>
      <c r="I187" s="16" t="s">
        <v>18</v>
      </c>
      <c r="J187" s="15" t="s">
        <v>378</v>
      </c>
      <c r="K187" s="16"/>
      <c r="L187" s="16"/>
      <c r="M187" s="16" t="s">
        <v>105</v>
      </c>
      <c r="N187" s="16"/>
      <c r="O187" s="16"/>
      <c r="P187" s="16"/>
      <c r="Q187" s="16" t="s">
        <v>147</v>
      </c>
    </row>
    <row r="188" spans="1:17" ht="30" x14ac:dyDescent="0.25">
      <c r="A188" s="18">
        <v>178</v>
      </c>
      <c r="B188" s="14">
        <v>598426</v>
      </c>
      <c r="C188" s="15" t="s">
        <v>1153</v>
      </c>
      <c r="D188" s="15" t="s">
        <v>949</v>
      </c>
      <c r="E188" s="70" t="s">
        <v>912</v>
      </c>
      <c r="F188" s="15" t="s">
        <v>1006</v>
      </c>
      <c r="G188" s="15" t="s">
        <v>111</v>
      </c>
      <c r="H188" s="19" t="s">
        <v>7</v>
      </c>
      <c r="I188" s="19" t="s">
        <v>18</v>
      </c>
      <c r="J188" s="72" t="s">
        <v>114</v>
      </c>
      <c r="K188" s="19"/>
      <c r="L188" s="19"/>
      <c r="M188" s="19"/>
      <c r="N188" s="19" t="s">
        <v>172</v>
      </c>
      <c r="O188" s="19"/>
      <c r="P188" s="19"/>
      <c r="Q188" s="19" t="s">
        <v>147</v>
      </c>
    </row>
    <row r="189" spans="1:17" ht="30" x14ac:dyDescent="0.25">
      <c r="A189" s="18">
        <v>179</v>
      </c>
      <c r="B189" s="14">
        <v>598427</v>
      </c>
      <c r="C189" s="15" t="s">
        <v>1153</v>
      </c>
      <c r="D189" s="15" t="s">
        <v>949</v>
      </c>
      <c r="E189" s="70" t="s">
        <v>912</v>
      </c>
      <c r="F189" s="15" t="s">
        <v>1200</v>
      </c>
      <c r="G189" s="15" t="s">
        <v>111</v>
      </c>
      <c r="H189" s="16" t="s">
        <v>7</v>
      </c>
      <c r="I189" s="16" t="s">
        <v>19</v>
      </c>
      <c r="J189" s="15" t="s">
        <v>112</v>
      </c>
      <c r="K189" s="16"/>
      <c r="L189" s="16"/>
      <c r="M189" s="16"/>
      <c r="N189" s="16"/>
      <c r="O189" s="16"/>
      <c r="P189" s="16" t="s">
        <v>317</v>
      </c>
      <c r="Q189" s="16" t="s">
        <v>160</v>
      </c>
    </row>
    <row r="190" spans="1:17" ht="30" x14ac:dyDescent="0.25">
      <c r="A190" s="18">
        <v>180</v>
      </c>
      <c r="B190" s="14">
        <v>598428</v>
      </c>
      <c r="C190" s="15" t="s">
        <v>1153</v>
      </c>
      <c r="D190" s="15" t="s">
        <v>949</v>
      </c>
      <c r="E190" s="70" t="s">
        <v>912</v>
      </c>
      <c r="F190" s="15" t="s">
        <v>1201</v>
      </c>
      <c r="G190" s="15" t="s">
        <v>111</v>
      </c>
      <c r="H190" s="16" t="s">
        <v>7</v>
      </c>
      <c r="I190" s="16" t="s">
        <v>18</v>
      </c>
      <c r="J190" s="15" t="s">
        <v>114</v>
      </c>
      <c r="K190" s="16"/>
      <c r="L190" s="16"/>
      <c r="M190" s="16"/>
      <c r="N190" s="16"/>
      <c r="O190" s="16"/>
      <c r="P190" s="16" t="s">
        <v>317</v>
      </c>
      <c r="Q190" s="16" t="s">
        <v>160</v>
      </c>
    </row>
    <row r="191" spans="1:17" ht="30" x14ac:dyDescent="0.25">
      <c r="A191" s="18">
        <v>181</v>
      </c>
      <c r="B191" s="14">
        <v>598429</v>
      </c>
      <c r="C191" s="15" t="s">
        <v>1202</v>
      </c>
      <c r="D191" s="15" t="s">
        <v>981</v>
      </c>
      <c r="E191" s="70" t="s">
        <v>912</v>
      </c>
      <c r="F191" s="15" t="s">
        <v>1203</v>
      </c>
      <c r="G191" s="15" t="s">
        <v>111</v>
      </c>
      <c r="H191" s="16" t="s">
        <v>8</v>
      </c>
      <c r="I191" s="16" t="s">
        <v>18</v>
      </c>
      <c r="J191" s="15" t="s">
        <v>117</v>
      </c>
      <c r="K191" s="16"/>
      <c r="L191" s="16"/>
      <c r="M191" s="16" t="s">
        <v>105</v>
      </c>
      <c r="N191" s="16"/>
      <c r="O191" s="16"/>
      <c r="P191" s="16"/>
      <c r="Q191" s="16" t="s">
        <v>160</v>
      </c>
    </row>
    <row r="192" spans="1:17" ht="30" x14ac:dyDescent="0.25">
      <c r="A192" s="18">
        <v>182</v>
      </c>
      <c r="B192" s="14">
        <v>598430</v>
      </c>
      <c r="C192" s="15" t="s">
        <v>1202</v>
      </c>
      <c r="D192" s="15" t="s">
        <v>981</v>
      </c>
      <c r="E192" s="70" t="s">
        <v>912</v>
      </c>
      <c r="F192" s="15" t="s">
        <v>860</v>
      </c>
      <c r="G192" s="15" t="s">
        <v>111</v>
      </c>
      <c r="H192" s="16" t="s">
        <v>8</v>
      </c>
      <c r="I192" s="16" t="s">
        <v>18</v>
      </c>
      <c r="J192" s="15" t="s">
        <v>117</v>
      </c>
      <c r="K192" s="16" t="s">
        <v>224</v>
      </c>
      <c r="L192" s="16"/>
      <c r="M192" s="16"/>
      <c r="N192" s="16"/>
      <c r="O192" s="16"/>
      <c r="P192" s="16"/>
      <c r="Q192" s="16" t="s">
        <v>160</v>
      </c>
    </row>
    <row r="193" spans="1:17" ht="30" x14ac:dyDescent="0.25">
      <c r="A193" s="18">
        <v>183</v>
      </c>
      <c r="B193" s="14">
        <v>598431</v>
      </c>
      <c r="C193" s="15" t="s">
        <v>1202</v>
      </c>
      <c r="D193" s="15" t="s">
        <v>981</v>
      </c>
      <c r="E193" s="70" t="s">
        <v>912</v>
      </c>
      <c r="F193" s="15" t="s">
        <v>889</v>
      </c>
      <c r="G193" s="15" t="s">
        <v>111</v>
      </c>
      <c r="H193" s="16" t="s">
        <v>8</v>
      </c>
      <c r="I193" s="16" t="s">
        <v>18</v>
      </c>
      <c r="J193" s="15" t="s">
        <v>117</v>
      </c>
      <c r="K193" s="16" t="s">
        <v>264</v>
      </c>
      <c r="L193" s="16"/>
      <c r="M193" s="16"/>
      <c r="N193" s="16"/>
      <c r="O193" s="16"/>
      <c r="P193" s="16"/>
      <c r="Q193" s="16" t="s">
        <v>147</v>
      </c>
    </row>
    <row r="194" spans="1:17" ht="30" x14ac:dyDescent="0.25">
      <c r="A194" s="18">
        <v>184</v>
      </c>
      <c r="B194" s="14">
        <v>598432</v>
      </c>
      <c r="C194" s="15" t="s">
        <v>1204</v>
      </c>
      <c r="D194" s="15" t="s">
        <v>981</v>
      </c>
      <c r="E194" s="70" t="s">
        <v>912</v>
      </c>
      <c r="F194" s="15" t="s">
        <v>654</v>
      </c>
      <c r="G194" s="15" t="s">
        <v>111</v>
      </c>
      <c r="H194" s="16" t="s">
        <v>8</v>
      </c>
      <c r="I194" s="16" t="s">
        <v>18</v>
      </c>
      <c r="J194" s="15" t="s">
        <v>145</v>
      </c>
      <c r="K194" s="16" t="s">
        <v>222</v>
      </c>
      <c r="L194" s="16"/>
      <c r="M194" s="16"/>
      <c r="N194" s="16"/>
      <c r="O194" s="16"/>
      <c r="P194" s="16"/>
      <c r="Q194" s="16" t="s">
        <v>147</v>
      </c>
    </row>
    <row r="195" spans="1:17" ht="30" x14ac:dyDescent="0.25">
      <c r="A195" s="18">
        <v>185</v>
      </c>
      <c r="B195" s="14">
        <v>598433</v>
      </c>
      <c r="C195" s="15" t="s">
        <v>925</v>
      </c>
      <c r="D195" s="15" t="s">
        <v>949</v>
      </c>
      <c r="E195" s="70" t="s">
        <v>912</v>
      </c>
      <c r="F195" s="15" t="s">
        <v>226</v>
      </c>
      <c r="G195" s="15" t="s">
        <v>111</v>
      </c>
      <c r="H195" s="16" t="s">
        <v>7</v>
      </c>
      <c r="I195" s="16" t="s">
        <v>18</v>
      </c>
      <c r="J195" s="15" t="s">
        <v>323</v>
      </c>
      <c r="K195" s="16"/>
      <c r="L195" s="16"/>
      <c r="M195" s="16"/>
      <c r="N195" s="16"/>
      <c r="O195" s="16" t="s">
        <v>108</v>
      </c>
      <c r="P195" s="16"/>
      <c r="Q195" s="16" t="s">
        <v>147</v>
      </c>
    </row>
    <row r="196" spans="1:17" ht="30" x14ac:dyDescent="0.25">
      <c r="A196" s="18">
        <v>186</v>
      </c>
      <c r="B196" s="14">
        <v>598434</v>
      </c>
      <c r="C196" s="15" t="s">
        <v>1205</v>
      </c>
      <c r="D196" s="15" t="s">
        <v>1206</v>
      </c>
      <c r="E196" s="70" t="s">
        <v>914</v>
      </c>
      <c r="F196" s="15" t="s">
        <v>1207</v>
      </c>
      <c r="G196" s="15" t="s">
        <v>111</v>
      </c>
      <c r="H196" s="16" t="s">
        <v>8</v>
      </c>
      <c r="I196" s="16" t="s">
        <v>19</v>
      </c>
      <c r="J196" s="15" t="s">
        <v>117</v>
      </c>
      <c r="K196" s="16"/>
      <c r="L196" s="16" t="s">
        <v>108</v>
      </c>
      <c r="M196" s="16"/>
      <c r="N196" s="16"/>
      <c r="O196" s="16"/>
      <c r="P196" s="16"/>
      <c r="Q196" s="16" t="s">
        <v>147</v>
      </c>
    </row>
    <row r="197" spans="1:17" ht="30" x14ac:dyDescent="0.25">
      <c r="A197" s="18">
        <v>187</v>
      </c>
      <c r="B197" s="14">
        <v>598435</v>
      </c>
      <c r="C197" s="15" t="s">
        <v>1205</v>
      </c>
      <c r="D197" s="15" t="s">
        <v>1206</v>
      </c>
      <c r="E197" s="70" t="s">
        <v>912</v>
      </c>
      <c r="F197" s="15" t="s">
        <v>1138</v>
      </c>
      <c r="G197" s="15" t="s">
        <v>111</v>
      </c>
      <c r="H197" s="16" t="s">
        <v>8</v>
      </c>
      <c r="I197" s="16" t="s">
        <v>19</v>
      </c>
      <c r="J197" s="15" t="s">
        <v>127</v>
      </c>
      <c r="K197" s="16"/>
      <c r="M197" s="16" t="s">
        <v>105</v>
      </c>
      <c r="N197" s="16"/>
      <c r="O197" s="16"/>
      <c r="P197" s="16"/>
      <c r="Q197" s="16" t="s">
        <v>147</v>
      </c>
    </row>
    <row r="198" spans="1:17" ht="30" x14ac:dyDescent="0.25">
      <c r="A198" s="18">
        <v>188</v>
      </c>
      <c r="B198" s="14">
        <v>598436</v>
      </c>
      <c r="C198" s="15" t="s">
        <v>1208</v>
      </c>
      <c r="D198" s="15" t="s">
        <v>1209</v>
      </c>
      <c r="E198" s="70" t="s">
        <v>914</v>
      </c>
      <c r="F198" s="15" t="s">
        <v>1210</v>
      </c>
      <c r="G198" s="15" t="s">
        <v>111</v>
      </c>
      <c r="H198" s="16" t="s">
        <v>8</v>
      </c>
      <c r="I198" s="16" t="s">
        <v>18</v>
      </c>
      <c r="J198" s="15" t="s">
        <v>145</v>
      </c>
      <c r="K198" s="16"/>
      <c r="L198" s="16" t="s">
        <v>108</v>
      </c>
      <c r="M198" s="16"/>
      <c r="N198" s="16"/>
      <c r="O198" s="16"/>
      <c r="P198" s="16"/>
      <c r="Q198" s="16" t="s">
        <v>160</v>
      </c>
    </row>
    <row r="199" spans="1:17" ht="25.5" x14ac:dyDescent="0.25">
      <c r="A199" s="18">
        <v>189</v>
      </c>
      <c r="B199" s="14">
        <v>598437</v>
      </c>
      <c r="C199" s="15" t="s">
        <v>1160</v>
      </c>
      <c r="D199" s="15" t="s">
        <v>1211</v>
      </c>
      <c r="E199" s="70" t="s">
        <v>912</v>
      </c>
      <c r="F199" s="15" t="s">
        <v>1212</v>
      </c>
      <c r="G199" s="15" t="s">
        <v>1213</v>
      </c>
      <c r="H199" s="16" t="s">
        <v>8</v>
      </c>
      <c r="I199" s="16" t="s">
        <v>18</v>
      </c>
      <c r="J199" s="15" t="s">
        <v>117</v>
      </c>
      <c r="K199" s="16"/>
      <c r="L199" s="16"/>
      <c r="M199" s="16" t="s">
        <v>154</v>
      </c>
      <c r="N199" s="16"/>
      <c r="O199" s="16"/>
      <c r="P199" s="16"/>
      <c r="Q199" s="16" t="s">
        <v>146</v>
      </c>
    </row>
    <row r="200" spans="1:17" ht="25.5" x14ac:dyDescent="0.25">
      <c r="A200" s="18">
        <v>190</v>
      </c>
      <c r="B200" s="14">
        <v>598438</v>
      </c>
      <c r="C200" s="15" t="s">
        <v>1160</v>
      </c>
      <c r="D200" s="15" t="s">
        <v>1211</v>
      </c>
      <c r="E200" s="70" t="s">
        <v>912</v>
      </c>
      <c r="F200" s="15" t="s">
        <v>1214</v>
      </c>
      <c r="G200" s="15" t="s">
        <v>1215</v>
      </c>
      <c r="H200" s="16" t="s">
        <v>8</v>
      </c>
      <c r="I200" s="16" t="s">
        <v>19</v>
      </c>
      <c r="J200" s="15" t="s">
        <v>112</v>
      </c>
      <c r="K200" s="16"/>
      <c r="L200" s="16"/>
      <c r="M200" s="16" t="s">
        <v>97</v>
      </c>
      <c r="N200" s="16"/>
      <c r="O200" s="16"/>
      <c r="P200" s="16"/>
      <c r="Q200" s="16" t="s">
        <v>155</v>
      </c>
    </row>
    <row r="201" spans="1:17" ht="30" x14ac:dyDescent="0.25">
      <c r="A201" s="18">
        <v>191</v>
      </c>
      <c r="B201" s="14">
        <v>598439</v>
      </c>
      <c r="C201" s="15" t="s">
        <v>1216</v>
      </c>
      <c r="D201" s="15" t="s">
        <v>1217</v>
      </c>
      <c r="E201" s="70" t="s">
        <v>914</v>
      </c>
      <c r="F201" s="15" t="s">
        <v>235</v>
      </c>
      <c r="G201" s="15" t="s">
        <v>111</v>
      </c>
      <c r="H201" s="16" t="s">
        <v>8</v>
      </c>
      <c r="I201" s="16" t="s">
        <v>19</v>
      </c>
      <c r="J201" s="15" t="s">
        <v>117</v>
      </c>
      <c r="K201" s="16"/>
      <c r="L201" s="16"/>
      <c r="M201" s="16" t="s">
        <v>99</v>
      </c>
      <c r="N201" s="16"/>
      <c r="O201" s="16"/>
      <c r="P201" s="16"/>
      <c r="Q201" s="16" t="s">
        <v>160</v>
      </c>
    </row>
    <row r="202" spans="1:17" ht="30" x14ac:dyDescent="0.25">
      <c r="A202" s="18">
        <v>192</v>
      </c>
      <c r="B202" s="14">
        <v>598440</v>
      </c>
      <c r="C202" s="15" t="s">
        <v>1216</v>
      </c>
      <c r="D202" s="15" t="s">
        <v>1217</v>
      </c>
      <c r="E202" s="70" t="s">
        <v>912</v>
      </c>
      <c r="F202" s="15" t="s">
        <v>1218</v>
      </c>
      <c r="G202" s="15" t="s">
        <v>96</v>
      </c>
      <c r="H202" s="16" t="s">
        <v>8</v>
      </c>
      <c r="I202" s="16" t="s">
        <v>19</v>
      </c>
      <c r="J202" s="15" t="s">
        <v>145</v>
      </c>
      <c r="K202" s="16"/>
      <c r="L202" s="16" t="s">
        <v>108</v>
      </c>
      <c r="M202" s="16"/>
      <c r="N202" s="16"/>
      <c r="O202" s="16"/>
      <c r="P202" s="16"/>
      <c r="Q202" s="16" t="s">
        <v>147</v>
      </c>
    </row>
    <row r="203" spans="1:17" ht="30" x14ac:dyDescent="0.25">
      <c r="A203" s="18">
        <v>193</v>
      </c>
      <c r="B203" s="14">
        <v>598441</v>
      </c>
      <c r="C203" s="15" t="s">
        <v>1216</v>
      </c>
      <c r="D203" s="15" t="s">
        <v>1217</v>
      </c>
      <c r="E203" s="70" t="s">
        <v>912</v>
      </c>
      <c r="F203" s="15" t="s">
        <v>1219</v>
      </c>
      <c r="G203" s="15" t="s">
        <v>1220</v>
      </c>
      <c r="H203" s="16" t="s">
        <v>8</v>
      </c>
      <c r="I203" s="16" t="s">
        <v>18</v>
      </c>
      <c r="J203" s="15" t="s">
        <v>270</v>
      </c>
      <c r="K203" s="16"/>
      <c r="L203" s="16"/>
      <c r="M203" s="16" t="s">
        <v>105</v>
      </c>
      <c r="N203" s="16"/>
      <c r="O203" s="16"/>
      <c r="P203" s="16"/>
      <c r="Q203" s="16" t="s">
        <v>147</v>
      </c>
    </row>
    <row r="204" spans="1:17" ht="30" x14ac:dyDescent="0.25">
      <c r="A204" s="18">
        <v>194</v>
      </c>
      <c r="B204" s="14">
        <v>598442</v>
      </c>
      <c r="C204" s="15" t="s">
        <v>1216</v>
      </c>
      <c r="D204" s="15" t="s">
        <v>1217</v>
      </c>
      <c r="E204" s="70" t="s">
        <v>912</v>
      </c>
      <c r="F204" s="15" t="s">
        <v>1108</v>
      </c>
      <c r="G204" s="15" t="s">
        <v>111</v>
      </c>
      <c r="H204" s="16" t="s">
        <v>8</v>
      </c>
      <c r="I204" s="16" t="s">
        <v>18</v>
      </c>
      <c r="J204" s="15" t="s">
        <v>323</v>
      </c>
      <c r="K204" s="16"/>
      <c r="L204" s="16" t="s">
        <v>329</v>
      </c>
      <c r="M204" s="16"/>
      <c r="N204" s="16"/>
      <c r="O204" s="16"/>
      <c r="P204" s="16"/>
      <c r="Q204" s="16" t="s">
        <v>147</v>
      </c>
    </row>
    <row r="205" spans="1:17" ht="30" x14ac:dyDescent="0.25">
      <c r="A205" s="18">
        <v>195</v>
      </c>
      <c r="B205" s="14">
        <v>598443</v>
      </c>
      <c r="C205" s="15" t="s">
        <v>1216</v>
      </c>
      <c r="D205" s="15" t="s">
        <v>1217</v>
      </c>
      <c r="E205" s="70" t="s">
        <v>912</v>
      </c>
      <c r="F205" s="15" t="s">
        <v>1221</v>
      </c>
      <c r="G205" s="15" t="s">
        <v>111</v>
      </c>
      <c r="H205" s="16" t="s">
        <v>8</v>
      </c>
      <c r="I205" s="16" t="s">
        <v>19</v>
      </c>
      <c r="J205" s="15" t="s">
        <v>145</v>
      </c>
      <c r="K205" s="16"/>
      <c r="L205" s="16" t="s">
        <v>108</v>
      </c>
      <c r="M205" s="16"/>
      <c r="N205" s="16"/>
      <c r="O205" s="16"/>
      <c r="P205" s="16"/>
      <c r="Q205" s="16" t="s">
        <v>147</v>
      </c>
    </row>
    <row r="206" spans="1:17" ht="30" x14ac:dyDescent="0.25">
      <c r="A206" s="18">
        <v>196</v>
      </c>
      <c r="B206" s="14">
        <v>598444</v>
      </c>
      <c r="C206" s="15" t="s">
        <v>1222</v>
      </c>
      <c r="D206" s="15" t="s">
        <v>1175</v>
      </c>
      <c r="E206" s="70" t="s">
        <v>912</v>
      </c>
      <c r="F206" s="15" t="s">
        <v>659</v>
      </c>
      <c r="G206" s="15" t="s">
        <v>111</v>
      </c>
      <c r="H206" s="16" t="s">
        <v>7</v>
      </c>
      <c r="I206" s="16" t="s">
        <v>19</v>
      </c>
      <c r="J206" s="15" t="s">
        <v>117</v>
      </c>
      <c r="K206" s="16"/>
      <c r="L206" s="16"/>
      <c r="M206" s="16"/>
      <c r="N206" s="16"/>
      <c r="O206" s="16" t="s">
        <v>108</v>
      </c>
      <c r="P206" s="16"/>
      <c r="Q206" s="16" t="s">
        <v>147</v>
      </c>
    </row>
    <row r="207" spans="1:17" ht="30" x14ac:dyDescent="0.25">
      <c r="A207" s="18">
        <v>197</v>
      </c>
      <c r="B207" s="14">
        <v>598445</v>
      </c>
      <c r="C207" s="15" t="s">
        <v>1223</v>
      </c>
      <c r="D207" s="15" t="s">
        <v>1224</v>
      </c>
      <c r="E207" s="70" t="s">
        <v>914</v>
      </c>
      <c r="F207" s="15" t="s">
        <v>1225</v>
      </c>
      <c r="G207" s="15" t="s">
        <v>111</v>
      </c>
      <c r="H207" s="16" t="s">
        <v>8</v>
      </c>
      <c r="I207" s="16" t="s">
        <v>19</v>
      </c>
      <c r="J207" s="15" t="s">
        <v>104</v>
      </c>
      <c r="K207" s="16"/>
      <c r="L207" s="16" t="s">
        <v>108</v>
      </c>
      <c r="M207" s="16"/>
      <c r="N207" s="16"/>
      <c r="O207" s="16"/>
      <c r="P207" s="16"/>
      <c r="Q207" s="16" t="s">
        <v>147</v>
      </c>
    </row>
    <row r="208" spans="1:17" ht="25.5" x14ac:dyDescent="0.25">
      <c r="A208" s="18">
        <v>198</v>
      </c>
      <c r="B208" s="14">
        <v>598446</v>
      </c>
      <c r="C208" s="15" t="s">
        <v>985</v>
      </c>
      <c r="D208" s="15" t="s">
        <v>986</v>
      </c>
      <c r="E208" s="70" t="s">
        <v>912</v>
      </c>
      <c r="F208" s="15" t="s">
        <v>487</v>
      </c>
      <c r="G208" s="15" t="s">
        <v>111</v>
      </c>
      <c r="H208" s="16" t="s">
        <v>8</v>
      </c>
      <c r="I208" s="16" t="s">
        <v>19</v>
      </c>
      <c r="J208" s="15" t="s">
        <v>127</v>
      </c>
      <c r="K208" s="16"/>
      <c r="L208" s="19"/>
      <c r="M208" s="16" t="s">
        <v>119</v>
      </c>
      <c r="N208" s="16"/>
      <c r="O208" s="16"/>
      <c r="P208" s="16"/>
      <c r="Q208" s="16" t="s">
        <v>185</v>
      </c>
    </row>
    <row r="209" spans="1:17" ht="25.5" x14ac:dyDescent="0.25">
      <c r="A209" s="18">
        <v>199</v>
      </c>
      <c r="B209" s="14">
        <v>598447</v>
      </c>
      <c r="C209" s="15" t="s">
        <v>985</v>
      </c>
      <c r="D209" s="15" t="s">
        <v>986</v>
      </c>
      <c r="E209" s="70" t="s">
        <v>912</v>
      </c>
      <c r="F209" s="15" t="s">
        <v>1226</v>
      </c>
      <c r="G209" s="15" t="s">
        <v>111</v>
      </c>
      <c r="H209" s="16" t="s">
        <v>8</v>
      </c>
      <c r="I209" s="16" t="s">
        <v>19</v>
      </c>
      <c r="J209" s="15" t="s">
        <v>127</v>
      </c>
      <c r="K209" s="16"/>
      <c r="L209" s="19"/>
      <c r="M209" s="16" t="s">
        <v>118</v>
      </c>
      <c r="N209" s="16"/>
      <c r="O209" s="16"/>
      <c r="P209" s="16"/>
      <c r="Q209" s="16" t="s">
        <v>181</v>
      </c>
    </row>
    <row r="210" spans="1:17" ht="30" x14ac:dyDescent="0.25">
      <c r="A210" s="18">
        <v>200</v>
      </c>
      <c r="B210" s="14">
        <v>598448</v>
      </c>
      <c r="C210" s="15" t="s">
        <v>985</v>
      </c>
      <c r="D210" s="15" t="s">
        <v>986</v>
      </c>
      <c r="E210" s="70" t="s">
        <v>912</v>
      </c>
      <c r="F210" s="15" t="s">
        <v>230</v>
      </c>
      <c r="G210" s="15" t="s">
        <v>792</v>
      </c>
      <c r="H210" s="16" t="s">
        <v>8</v>
      </c>
      <c r="I210" s="16" t="s">
        <v>18</v>
      </c>
      <c r="J210" s="15" t="s">
        <v>1189</v>
      </c>
      <c r="K210" s="16"/>
      <c r="L210" s="16" t="s">
        <v>118</v>
      </c>
      <c r="M210" s="16"/>
      <c r="N210" s="16"/>
      <c r="O210" s="16"/>
      <c r="P210" s="16"/>
      <c r="Q210" s="16" t="s">
        <v>181</v>
      </c>
    </row>
    <row r="211" spans="1:17" ht="25.5" x14ac:dyDescent="0.25">
      <c r="A211" s="18">
        <v>201</v>
      </c>
      <c r="B211" s="14">
        <v>598449</v>
      </c>
      <c r="C211" s="15" t="s">
        <v>985</v>
      </c>
      <c r="D211" s="15" t="s">
        <v>986</v>
      </c>
      <c r="E211" s="70" t="s">
        <v>912</v>
      </c>
      <c r="F211" s="15" t="s">
        <v>1227</v>
      </c>
      <c r="G211" s="15" t="s">
        <v>111</v>
      </c>
      <c r="H211" s="16" t="s">
        <v>7</v>
      </c>
      <c r="I211" s="16" t="s">
        <v>18</v>
      </c>
      <c r="J211" s="15" t="s">
        <v>195</v>
      </c>
      <c r="K211" s="16"/>
      <c r="L211" s="16"/>
      <c r="M211" s="16"/>
      <c r="N211" s="16"/>
      <c r="O211" s="16"/>
      <c r="P211" s="16" t="s">
        <v>105</v>
      </c>
      <c r="Q211" s="16" t="s">
        <v>160</v>
      </c>
    </row>
    <row r="212" spans="1:17" ht="25.5" x14ac:dyDescent="0.25">
      <c r="A212" s="18">
        <v>202</v>
      </c>
      <c r="B212" s="14">
        <v>598450</v>
      </c>
      <c r="C212" s="15" t="s">
        <v>985</v>
      </c>
      <c r="D212" s="15" t="s">
        <v>986</v>
      </c>
      <c r="E212" s="70" t="s">
        <v>912</v>
      </c>
      <c r="F212" s="15" t="s">
        <v>1228</v>
      </c>
      <c r="G212" s="15" t="s">
        <v>111</v>
      </c>
      <c r="H212" s="16" t="s">
        <v>7</v>
      </c>
      <c r="I212" s="16" t="s">
        <v>19</v>
      </c>
      <c r="J212" s="15" t="s">
        <v>330</v>
      </c>
      <c r="K212" s="16"/>
      <c r="L212" s="16"/>
      <c r="M212" s="16"/>
      <c r="N212" s="16"/>
      <c r="O212" s="16"/>
      <c r="P212" s="16" t="s">
        <v>154</v>
      </c>
      <c r="Q212" s="16" t="s">
        <v>155</v>
      </c>
    </row>
    <row r="213" spans="1:17" ht="25.5" x14ac:dyDescent="0.25">
      <c r="A213" s="18">
        <v>203</v>
      </c>
      <c r="B213" s="14">
        <v>598451</v>
      </c>
      <c r="C213" s="15" t="s">
        <v>985</v>
      </c>
      <c r="D213" s="15" t="s">
        <v>986</v>
      </c>
      <c r="E213" s="70" t="s">
        <v>912</v>
      </c>
      <c r="F213" s="15" t="s">
        <v>1229</v>
      </c>
      <c r="G213" s="15" t="s">
        <v>111</v>
      </c>
      <c r="H213" s="16" t="s">
        <v>7</v>
      </c>
      <c r="I213" s="16" t="s">
        <v>18</v>
      </c>
      <c r="J213" s="15" t="s">
        <v>549</v>
      </c>
      <c r="K213" s="16"/>
      <c r="L213" s="16"/>
      <c r="M213" s="16"/>
      <c r="N213" s="16"/>
      <c r="O213" s="16"/>
      <c r="P213" s="16" t="s">
        <v>428</v>
      </c>
      <c r="Q213" s="16" t="s">
        <v>619</v>
      </c>
    </row>
    <row r="214" spans="1:17" ht="30" x14ac:dyDescent="0.25">
      <c r="A214" s="18">
        <v>204</v>
      </c>
      <c r="B214" s="14">
        <v>598452</v>
      </c>
      <c r="C214" s="15" t="s">
        <v>1141</v>
      </c>
      <c r="D214" s="15" t="s">
        <v>949</v>
      </c>
      <c r="E214" s="70" t="s">
        <v>912</v>
      </c>
      <c r="F214" s="15" t="s">
        <v>162</v>
      </c>
      <c r="G214" s="15" t="s">
        <v>111</v>
      </c>
      <c r="H214" s="16" t="s">
        <v>8</v>
      </c>
      <c r="I214" s="16" t="s">
        <v>18</v>
      </c>
      <c r="J214" s="15" t="s">
        <v>117</v>
      </c>
      <c r="K214" s="16" t="s">
        <v>264</v>
      </c>
      <c r="L214" s="16"/>
      <c r="M214" s="16"/>
      <c r="N214" s="16"/>
      <c r="O214" s="16"/>
      <c r="P214" s="16"/>
      <c r="Q214" s="16" t="s">
        <v>147</v>
      </c>
    </row>
    <row r="215" spans="1:17" ht="30" x14ac:dyDescent="0.25">
      <c r="A215" s="18">
        <v>205</v>
      </c>
      <c r="B215" s="14">
        <v>598453</v>
      </c>
      <c r="C215" s="15" t="s">
        <v>1230</v>
      </c>
      <c r="D215" s="15" t="s">
        <v>1231</v>
      </c>
      <c r="E215" s="70" t="s">
        <v>912</v>
      </c>
      <c r="F215" s="15" t="s">
        <v>1232</v>
      </c>
      <c r="G215" s="15" t="s">
        <v>1167</v>
      </c>
      <c r="H215" s="16" t="s">
        <v>8</v>
      </c>
      <c r="I215" s="16" t="s">
        <v>18</v>
      </c>
      <c r="J215" s="15" t="s">
        <v>195</v>
      </c>
      <c r="K215" s="16"/>
      <c r="L215" s="16"/>
      <c r="M215" s="16" t="s">
        <v>97</v>
      </c>
      <c r="N215" s="16"/>
      <c r="O215" s="16"/>
      <c r="P215" s="16"/>
      <c r="Q215" s="16" t="s">
        <v>146</v>
      </c>
    </row>
    <row r="216" spans="1:17" ht="30" x14ac:dyDescent="0.25">
      <c r="A216" s="18">
        <v>206</v>
      </c>
      <c r="B216" s="14">
        <v>598454</v>
      </c>
      <c r="C216" s="15" t="s">
        <v>1230</v>
      </c>
      <c r="D216" s="15" t="s">
        <v>1231</v>
      </c>
      <c r="E216" s="70" t="s">
        <v>912</v>
      </c>
      <c r="F216" s="15" t="s">
        <v>1233</v>
      </c>
      <c r="G216" s="15" t="s">
        <v>1167</v>
      </c>
      <c r="H216" s="16" t="s">
        <v>8</v>
      </c>
      <c r="I216" s="16" t="s">
        <v>19</v>
      </c>
      <c r="J216" s="15" t="s">
        <v>112</v>
      </c>
      <c r="K216" s="16"/>
      <c r="L216" s="16"/>
      <c r="M216" s="16" t="s">
        <v>132</v>
      </c>
      <c r="N216" s="16"/>
      <c r="O216" s="16"/>
      <c r="P216" s="16"/>
      <c r="Q216" s="16" t="s">
        <v>146</v>
      </c>
    </row>
    <row r="217" spans="1:17" ht="30" x14ac:dyDescent="0.25">
      <c r="A217" s="18">
        <v>207</v>
      </c>
      <c r="B217" s="14">
        <v>598455</v>
      </c>
      <c r="C217" s="15" t="s">
        <v>1230</v>
      </c>
      <c r="D217" s="15" t="s">
        <v>1231</v>
      </c>
      <c r="E217" s="70" t="s">
        <v>912</v>
      </c>
      <c r="F217" s="15" t="s">
        <v>1234</v>
      </c>
      <c r="G217" s="15" t="s">
        <v>111</v>
      </c>
      <c r="H217" s="16" t="s">
        <v>8</v>
      </c>
      <c r="I217" s="16" t="s">
        <v>19</v>
      </c>
      <c r="J217" s="15" t="s">
        <v>195</v>
      </c>
      <c r="K217" s="16"/>
      <c r="L217" s="16"/>
      <c r="M217" s="16" t="s">
        <v>154</v>
      </c>
      <c r="N217" s="16"/>
      <c r="O217" s="16"/>
      <c r="P217" s="16"/>
      <c r="Q217" s="16" t="s">
        <v>155</v>
      </c>
    </row>
    <row r="218" spans="1:17" ht="30" x14ac:dyDescent="0.25">
      <c r="A218" s="18">
        <v>208</v>
      </c>
      <c r="B218" s="14">
        <v>598456</v>
      </c>
      <c r="C218" s="15" t="s">
        <v>1077</v>
      </c>
      <c r="D218" s="15" t="s">
        <v>1235</v>
      </c>
      <c r="E218" s="70" t="s">
        <v>914</v>
      </c>
      <c r="F218" s="15" t="s">
        <v>1236</v>
      </c>
      <c r="G218" s="15" t="s">
        <v>110</v>
      </c>
      <c r="H218" s="16" t="s">
        <v>8</v>
      </c>
      <c r="I218" s="16" t="s">
        <v>19</v>
      </c>
      <c r="J218" s="15" t="s">
        <v>238</v>
      </c>
      <c r="K218" s="16"/>
      <c r="L218" s="16"/>
      <c r="M218" s="16" t="s">
        <v>105</v>
      </c>
      <c r="N218" s="16"/>
      <c r="O218" s="16"/>
      <c r="P218" s="16"/>
      <c r="Q218" s="16" t="s">
        <v>160</v>
      </c>
    </row>
    <row r="219" spans="1:17" ht="25.5" x14ac:dyDescent="0.25">
      <c r="A219" s="18">
        <v>209</v>
      </c>
      <c r="B219" s="14">
        <v>598457</v>
      </c>
      <c r="C219" s="15" t="s">
        <v>1237</v>
      </c>
      <c r="D219" s="15" t="s">
        <v>1003</v>
      </c>
      <c r="E219" s="70" t="s">
        <v>912</v>
      </c>
      <c r="F219" s="15" t="s">
        <v>1238</v>
      </c>
      <c r="G219" s="15" t="s">
        <v>111</v>
      </c>
      <c r="H219" s="16" t="s">
        <v>8</v>
      </c>
      <c r="I219" s="16" t="s">
        <v>18</v>
      </c>
      <c r="J219" s="15" t="s">
        <v>117</v>
      </c>
      <c r="K219" s="16"/>
      <c r="L219" s="16"/>
      <c r="M219" s="16" t="s">
        <v>97</v>
      </c>
      <c r="N219" s="16"/>
      <c r="O219" s="16"/>
      <c r="P219" s="16"/>
      <c r="Q219" s="16" t="s">
        <v>169</v>
      </c>
    </row>
    <row r="220" spans="1:17" ht="25.5" x14ac:dyDescent="0.25">
      <c r="A220" s="18">
        <v>210</v>
      </c>
      <c r="B220" s="14">
        <v>598458</v>
      </c>
      <c r="C220" s="15" t="s">
        <v>1237</v>
      </c>
      <c r="D220" s="15" t="s">
        <v>1003</v>
      </c>
      <c r="E220" s="70" t="s">
        <v>912</v>
      </c>
      <c r="F220" s="15" t="s">
        <v>212</v>
      </c>
      <c r="G220" s="15" t="s">
        <v>111</v>
      </c>
      <c r="H220" s="16" t="s">
        <v>8</v>
      </c>
      <c r="I220" s="16" t="s">
        <v>18</v>
      </c>
      <c r="J220" s="15" t="s">
        <v>238</v>
      </c>
      <c r="K220" s="16"/>
      <c r="L220" s="16"/>
      <c r="M220" s="16" t="s">
        <v>97</v>
      </c>
      <c r="N220" s="16"/>
      <c r="O220" s="16"/>
      <c r="P220" s="16"/>
      <c r="Q220" s="16" t="s">
        <v>169</v>
      </c>
    </row>
    <row r="221" spans="1:17" ht="30" x14ac:dyDescent="0.25">
      <c r="A221" s="18">
        <v>211</v>
      </c>
      <c r="B221" s="14">
        <v>598459</v>
      </c>
      <c r="C221" s="15" t="s">
        <v>1095</v>
      </c>
      <c r="D221" s="15" t="s">
        <v>1239</v>
      </c>
      <c r="E221" s="70" t="s">
        <v>914</v>
      </c>
      <c r="F221" s="15" t="s">
        <v>1240</v>
      </c>
      <c r="G221" s="15" t="s">
        <v>1241</v>
      </c>
      <c r="H221" s="16" t="s">
        <v>8</v>
      </c>
      <c r="I221" s="16" t="s">
        <v>18</v>
      </c>
      <c r="J221" s="15" t="s">
        <v>112</v>
      </c>
      <c r="K221" s="16"/>
      <c r="L221" s="16"/>
      <c r="M221" s="16" t="s">
        <v>132</v>
      </c>
      <c r="N221" s="16"/>
      <c r="O221" s="16"/>
      <c r="P221" s="16"/>
      <c r="Q221" s="16" t="s">
        <v>149</v>
      </c>
    </row>
    <row r="222" spans="1:17" ht="30" x14ac:dyDescent="0.25">
      <c r="A222" s="18">
        <v>212</v>
      </c>
      <c r="B222" s="14">
        <v>598460</v>
      </c>
      <c r="C222" s="15" t="s">
        <v>1095</v>
      </c>
      <c r="D222" s="15" t="s">
        <v>1239</v>
      </c>
      <c r="E222" s="70" t="s">
        <v>912</v>
      </c>
      <c r="F222" s="15" t="s">
        <v>162</v>
      </c>
      <c r="G222" s="15" t="s">
        <v>111</v>
      </c>
      <c r="H222" s="16" t="s">
        <v>8</v>
      </c>
      <c r="I222" s="16" t="s">
        <v>18</v>
      </c>
      <c r="J222" s="15" t="s">
        <v>117</v>
      </c>
      <c r="K222" s="16"/>
      <c r="L222" s="16"/>
      <c r="M222" s="16" t="s">
        <v>132</v>
      </c>
      <c r="N222" s="16"/>
      <c r="O222" s="16"/>
      <c r="P222" s="16"/>
      <c r="Q222" s="16" t="s">
        <v>149</v>
      </c>
    </row>
    <row r="223" spans="1:17" ht="30" x14ac:dyDescent="0.25">
      <c r="A223" s="18">
        <v>213</v>
      </c>
      <c r="B223" s="14">
        <v>598461</v>
      </c>
      <c r="C223" s="15" t="s">
        <v>1242</v>
      </c>
      <c r="D223" s="15" t="s">
        <v>1243</v>
      </c>
      <c r="E223" s="70" t="s">
        <v>912</v>
      </c>
      <c r="F223" s="15" t="s">
        <v>1244</v>
      </c>
      <c r="G223" s="15" t="s">
        <v>111</v>
      </c>
      <c r="H223" s="16" t="s">
        <v>7</v>
      </c>
      <c r="I223" s="16" t="s">
        <v>18</v>
      </c>
      <c r="J223" s="15" t="s">
        <v>549</v>
      </c>
      <c r="K223" s="16"/>
      <c r="L223" s="16"/>
      <c r="M223" s="16"/>
      <c r="N223" s="16" t="s">
        <v>172</v>
      </c>
      <c r="O223" s="16"/>
      <c r="P223" s="16"/>
      <c r="Q223" s="16" t="s">
        <v>147</v>
      </c>
    </row>
    <row r="224" spans="1:17" ht="25.5" x14ac:dyDescent="0.25">
      <c r="A224" s="18">
        <v>214</v>
      </c>
      <c r="B224" s="14">
        <v>598462</v>
      </c>
      <c r="C224" s="15" t="s">
        <v>1050</v>
      </c>
      <c r="D224" s="15" t="s">
        <v>1245</v>
      </c>
      <c r="E224" s="70" t="s">
        <v>912</v>
      </c>
      <c r="F224" s="15" t="s">
        <v>1246</v>
      </c>
      <c r="G224" s="15" t="s">
        <v>111</v>
      </c>
      <c r="H224" s="16" t="s">
        <v>8</v>
      </c>
      <c r="I224" s="16" t="s">
        <v>18</v>
      </c>
      <c r="J224" s="15" t="s">
        <v>112</v>
      </c>
      <c r="K224" s="16"/>
      <c r="L224" s="16"/>
      <c r="M224" s="16" t="s">
        <v>154</v>
      </c>
      <c r="N224" s="16"/>
      <c r="O224" s="16"/>
      <c r="P224" s="16"/>
      <c r="Q224" s="16" t="s">
        <v>149</v>
      </c>
    </row>
    <row r="225" spans="1:17" ht="25.5" x14ac:dyDescent="0.25">
      <c r="A225" s="18">
        <v>215</v>
      </c>
      <c r="B225" s="14">
        <v>598463</v>
      </c>
      <c r="C225" s="15" t="s">
        <v>1050</v>
      </c>
      <c r="D225" s="15" t="s">
        <v>1245</v>
      </c>
      <c r="E225" s="70" t="s">
        <v>912</v>
      </c>
      <c r="F225" s="15" t="s">
        <v>1247</v>
      </c>
      <c r="G225" s="15" t="s">
        <v>111</v>
      </c>
      <c r="H225" s="16" t="s">
        <v>7</v>
      </c>
      <c r="I225" s="16" t="s">
        <v>19</v>
      </c>
      <c r="J225" s="15" t="s">
        <v>195</v>
      </c>
      <c r="K225" s="16"/>
      <c r="M225" s="16"/>
      <c r="N225" s="16"/>
      <c r="O225" s="16" t="s">
        <v>108</v>
      </c>
      <c r="P225" s="16"/>
      <c r="Q225" s="16" t="s">
        <v>147</v>
      </c>
    </row>
    <row r="226" spans="1:17" ht="30" x14ac:dyDescent="0.25">
      <c r="A226" s="18">
        <v>216</v>
      </c>
      <c r="B226" s="14">
        <v>598464</v>
      </c>
      <c r="C226" s="15" t="s">
        <v>1248</v>
      </c>
      <c r="D226" s="15" t="s">
        <v>1249</v>
      </c>
      <c r="E226" s="70" t="s">
        <v>912</v>
      </c>
      <c r="F226" s="15" t="s">
        <v>1250</v>
      </c>
      <c r="G226" s="15" t="s">
        <v>486</v>
      </c>
      <c r="H226" s="16" t="s">
        <v>8</v>
      </c>
      <c r="I226" s="16" t="s">
        <v>18</v>
      </c>
      <c r="J226" s="15" t="s">
        <v>112</v>
      </c>
      <c r="K226" s="16"/>
      <c r="L226" s="16" t="s">
        <v>108</v>
      </c>
      <c r="M226" s="16"/>
      <c r="N226" s="16"/>
      <c r="O226" s="16"/>
      <c r="P226" s="16"/>
      <c r="Q226" s="16" t="s">
        <v>160</v>
      </c>
    </row>
    <row r="227" spans="1:17" ht="30" x14ac:dyDescent="0.25">
      <c r="A227" s="18">
        <v>217</v>
      </c>
      <c r="B227" s="14">
        <v>598465</v>
      </c>
      <c r="C227" s="15" t="s">
        <v>1251</v>
      </c>
      <c r="D227" s="15" t="s">
        <v>1252</v>
      </c>
      <c r="E227" s="70" t="s">
        <v>912</v>
      </c>
      <c r="F227" s="15" t="s">
        <v>1253</v>
      </c>
      <c r="G227" s="15" t="s">
        <v>111</v>
      </c>
      <c r="H227" s="16" t="s">
        <v>8</v>
      </c>
      <c r="I227" s="16" t="s">
        <v>18</v>
      </c>
      <c r="J227" s="15" t="s">
        <v>176</v>
      </c>
      <c r="K227" s="16"/>
      <c r="L227" s="16"/>
      <c r="M227" s="16" t="s">
        <v>154</v>
      </c>
      <c r="N227" s="16"/>
      <c r="O227" s="16"/>
      <c r="P227" s="16"/>
      <c r="Q227" s="16" t="s">
        <v>155</v>
      </c>
    </row>
    <row r="228" spans="1:17" ht="30" x14ac:dyDescent="0.25">
      <c r="A228" s="18">
        <v>218</v>
      </c>
      <c r="B228" s="14">
        <v>598466</v>
      </c>
      <c r="C228" s="15" t="s">
        <v>1254</v>
      </c>
      <c r="D228" s="15" t="s">
        <v>1255</v>
      </c>
      <c r="E228" s="70" t="s">
        <v>912</v>
      </c>
      <c r="F228" s="15" t="s">
        <v>140</v>
      </c>
      <c r="G228" s="15" t="s">
        <v>111</v>
      </c>
      <c r="H228" s="16" t="s">
        <v>8</v>
      </c>
      <c r="I228" s="16" t="s">
        <v>18</v>
      </c>
      <c r="J228" s="15" t="s">
        <v>140</v>
      </c>
      <c r="K228" s="16" t="s">
        <v>264</v>
      </c>
      <c r="L228" s="16"/>
      <c r="M228" s="16"/>
      <c r="N228" s="16"/>
      <c r="O228" s="16"/>
      <c r="P228" s="16"/>
      <c r="Q228" s="16" t="s">
        <v>147</v>
      </c>
    </row>
    <row r="229" spans="1:17" ht="30" x14ac:dyDescent="0.25">
      <c r="A229" s="18">
        <v>219</v>
      </c>
      <c r="B229" s="14">
        <v>598467</v>
      </c>
      <c r="C229" s="15" t="s">
        <v>1254</v>
      </c>
      <c r="D229" s="15" t="s">
        <v>1255</v>
      </c>
      <c r="E229" s="70" t="s">
        <v>912</v>
      </c>
      <c r="F229" s="15" t="s">
        <v>135</v>
      </c>
      <c r="G229" s="15" t="s">
        <v>111</v>
      </c>
      <c r="H229" s="16" t="s">
        <v>8</v>
      </c>
      <c r="I229" s="16" t="s">
        <v>19</v>
      </c>
      <c r="J229" s="15" t="s">
        <v>114</v>
      </c>
      <c r="K229" s="16" t="s">
        <v>99</v>
      </c>
      <c r="L229" s="16"/>
      <c r="M229" s="16"/>
      <c r="N229" s="16"/>
      <c r="O229" s="16"/>
      <c r="P229" s="16"/>
      <c r="Q229" s="16" t="s">
        <v>1261</v>
      </c>
    </row>
    <row r="230" spans="1:17" ht="30" x14ac:dyDescent="0.25">
      <c r="A230" s="18">
        <v>220</v>
      </c>
      <c r="B230" s="14">
        <v>598468</v>
      </c>
      <c r="C230" s="15" t="s">
        <v>1216</v>
      </c>
      <c r="D230" s="15" t="s">
        <v>1217</v>
      </c>
      <c r="E230" s="70" t="s">
        <v>914</v>
      </c>
      <c r="F230" s="15" t="s">
        <v>235</v>
      </c>
      <c r="G230" s="15" t="s">
        <v>96</v>
      </c>
      <c r="H230" s="16" t="s">
        <v>7</v>
      </c>
      <c r="I230" s="16" t="s">
        <v>19</v>
      </c>
      <c r="J230" s="15" t="s">
        <v>145</v>
      </c>
      <c r="K230" s="16"/>
      <c r="L230" s="16"/>
      <c r="M230" s="16"/>
      <c r="N230" s="16"/>
      <c r="O230" s="16"/>
      <c r="P230" s="16" t="s">
        <v>99</v>
      </c>
      <c r="Q230" s="16" t="s">
        <v>147</v>
      </c>
    </row>
    <row r="231" spans="1:17" ht="30" x14ac:dyDescent="0.25">
      <c r="A231" s="18">
        <v>221</v>
      </c>
      <c r="B231" s="14">
        <v>598469</v>
      </c>
      <c r="C231" s="15" t="s">
        <v>1216</v>
      </c>
      <c r="D231" s="15" t="s">
        <v>1217</v>
      </c>
      <c r="E231" s="70" t="s">
        <v>912</v>
      </c>
      <c r="F231" s="15" t="s">
        <v>1256</v>
      </c>
      <c r="G231" s="15" t="s">
        <v>96</v>
      </c>
      <c r="H231" s="16" t="s">
        <v>7</v>
      </c>
      <c r="I231" s="16" t="s">
        <v>18</v>
      </c>
      <c r="J231" s="15" t="s">
        <v>117</v>
      </c>
      <c r="K231" s="16"/>
      <c r="L231" s="16"/>
      <c r="M231" s="16"/>
      <c r="N231" s="16" t="s">
        <v>172</v>
      </c>
      <c r="O231" s="16"/>
      <c r="P231" s="16"/>
      <c r="Q231" s="16" t="s">
        <v>147</v>
      </c>
    </row>
    <row r="232" spans="1:17" ht="30" x14ac:dyDescent="0.25">
      <c r="A232" s="18">
        <v>222</v>
      </c>
      <c r="B232" s="14">
        <v>598470</v>
      </c>
      <c r="C232" s="15" t="s">
        <v>1216</v>
      </c>
      <c r="D232" s="15" t="s">
        <v>1217</v>
      </c>
      <c r="E232" s="70" t="s">
        <v>912</v>
      </c>
      <c r="F232" s="15" t="s">
        <v>500</v>
      </c>
      <c r="G232" s="15" t="s">
        <v>96</v>
      </c>
      <c r="H232" s="16" t="s">
        <v>7</v>
      </c>
      <c r="I232" s="16" t="s">
        <v>19</v>
      </c>
      <c r="J232" s="15" t="s">
        <v>257</v>
      </c>
      <c r="K232" s="16"/>
      <c r="L232" s="16"/>
      <c r="M232" s="16"/>
      <c r="N232" s="16" t="s">
        <v>337</v>
      </c>
      <c r="O232" s="16"/>
      <c r="P232" s="16"/>
      <c r="Q232" s="16" t="s">
        <v>147</v>
      </c>
    </row>
    <row r="233" spans="1:17" ht="30" x14ac:dyDescent="0.25">
      <c r="A233" s="18">
        <v>223</v>
      </c>
      <c r="B233" s="14">
        <v>598471</v>
      </c>
      <c r="C233" s="15" t="s">
        <v>1257</v>
      </c>
      <c r="D233" s="15" t="s">
        <v>1055</v>
      </c>
      <c r="E233" s="70" t="s">
        <v>912</v>
      </c>
      <c r="F233" s="15" t="s">
        <v>1259</v>
      </c>
      <c r="G233" s="15" t="s">
        <v>111</v>
      </c>
      <c r="H233" s="16" t="s">
        <v>8</v>
      </c>
      <c r="I233" s="16" t="s">
        <v>19</v>
      </c>
      <c r="J233" s="15" t="s">
        <v>270</v>
      </c>
      <c r="K233" s="16"/>
      <c r="L233" s="16"/>
      <c r="M233" s="16" t="s">
        <v>118</v>
      </c>
      <c r="N233" s="16"/>
      <c r="O233" s="16"/>
      <c r="P233" s="16"/>
      <c r="Q233" s="16" t="s">
        <v>185</v>
      </c>
    </row>
    <row r="234" spans="1:17" ht="30" x14ac:dyDescent="0.25">
      <c r="A234" s="18">
        <v>224</v>
      </c>
      <c r="B234" s="14">
        <v>598472</v>
      </c>
      <c r="C234" s="15" t="s">
        <v>1257</v>
      </c>
      <c r="D234" s="15" t="s">
        <v>1055</v>
      </c>
      <c r="E234" s="70" t="s">
        <v>912</v>
      </c>
      <c r="F234" s="15" t="s">
        <v>1258</v>
      </c>
      <c r="G234" s="15" t="s">
        <v>111</v>
      </c>
      <c r="H234" s="16" t="s">
        <v>8</v>
      </c>
      <c r="I234" s="16" t="s">
        <v>19</v>
      </c>
      <c r="J234" s="15" t="s">
        <v>1260</v>
      </c>
      <c r="K234" s="16"/>
      <c r="L234" s="16"/>
      <c r="M234" s="16" t="s">
        <v>118</v>
      </c>
      <c r="N234" s="16"/>
      <c r="O234" s="16"/>
      <c r="P234" s="16"/>
      <c r="Q234" s="16" t="s">
        <v>185</v>
      </c>
    </row>
    <row r="235" spans="1:17" ht="30" x14ac:dyDescent="0.25">
      <c r="A235" s="18">
        <v>225</v>
      </c>
      <c r="B235" s="14">
        <v>598473</v>
      </c>
      <c r="C235" s="15" t="s">
        <v>1257</v>
      </c>
      <c r="D235" s="15" t="s">
        <v>1055</v>
      </c>
      <c r="E235" s="70" t="s">
        <v>912</v>
      </c>
      <c r="F235" s="15" t="s">
        <v>1262</v>
      </c>
      <c r="G235" s="15" t="s">
        <v>111</v>
      </c>
      <c r="H235" s="16" t="s">
        <v>8</v>
      </c>
      <c r="I235" s="16" t="s">
        <v>18</v>
      </c>
      <c r="J235" s="15" t="s">
        <v>170</v>
      </c>
      <c r="K235" s="16"/>
      <c r="L235" s="16" t="s">
        <v>464</v>
      </c>
      <c r="M235" s="16"/>
      <c r="N235" s="16"/>
      <c r="O235" s="16"/>
      <c r="P235" s="16"/>
      <c r="Q235" s="16" t="s">
        <v>147</v>
      </c>
    </row>
    <row r="236" spans="1:17" ht="30" x14ac:dyDescent="0.25">
      <c r="A236" s="18">
        <v>226</v>
      </c>
      <c r="B236" s="14">
        <v>598474</v>
      </c>
      <c r="C236" s="15" t="s">
        <v>1257</v>
      </c>
      <c r="D236" s="15" t="s">
        <v>1055</v>
      </c>
      <c r="E236" s="70" t="s">
        <v>912</v>
      </c>
      <c r="F236" s="15" t="s">
        <v>1263</v>
      </c>
      <c r="G236" s="15" t="s">
        <v>111</v>
      </c>
      <c r="H236" s="16" t="s">
        <v>7</v>
      </c>
      <c r="I236" s="16" t="s">
        <v>18</v>
      </c>
      <c r="J236" s="15" t="s">
        <v>191</v>
      </c>
      <c r="K236" s="16"/>
      <c r="L236" s="16"/>
      <c r="M236" s="16"/>
      <c r="N236" s="16"/>
      <c r="O236" s="16"/>
      <c r="P236" s="16" t="s">
        <v>132</v>
      </c>
      <c r="Q236" s="16" t="s">
        <v>149</v>
      </c>
    </row>
    <row r="237" spans="1:17" ht="30" x14ac:dyDescent="0.25">
      <c r="A237" s="18">
        <v>227</v>
      </c>
      <c r="B237" s="14">
        <v>598475</v>
      </c>
      <c r="C237" s="15" t="s">
        <v>1208</v>
      </c>
      <c r="D237" s="15" t="s">
        <v>1209</v>
      </c>
      <c r="E237" s="70" t="s">
        <v>914</v>
      </c>
      <c r="F237" s="15" t="s">
        <v>197</v>
      </c>
      <c r="G237" s="15" t="s">
        <v>110</v>
      </c>
      <c r="H237" s="16" t="s">
        <v>8</v>
      </c>
      <c r="I237" s="16" t="s">
        <v>19</v>
      </c>
      <c r="J237" s="15" t="s">
        <v>238</v>
      </c>
      <c r="K237" s="16" t="s">
        <v>172</v>
      </c>
      <c r="L237" s="16"/>
      <c r="M237" s="16"/>
      <c r="N237" s="16"/>
      <c r="O237" s="16"/>
      <c r="P237" s="16"/>
      <c r="Q237" s="16" t="s">
        <v>147</v>
      </c>
    </row>
    <row r="238" spans="1:17" ht="30" x14ac:dyDescent="0.25">
      <c r="A238" s="18">
        <v>228</v>
      </c>
      <c r="B238" s="14">
        <v>598476</v>
      </c>
      <c r="C238" s="15" t="s">
        <v>1208</v>
      </c>
      <c r="D238" s="15" t="s">
        <v>1209</v>
      </c>
      <c r="E238" s="70" t="s">
        <v>912</v>
      </c>
      <c r="F238" s="15" t="s">
        <v>1264</v>
      </c>
      <c r="G238" s="15" t="s">
        <v>110</v>
      </c>
      <c r="H238" s="16" t="s">
        <v>8</v>
      </c>
      <c r="I238" s="16" t="s">
        <v>19</v>
      </c>
      <c r="J238" s="15" t="s">
        <v>117</v>
      </c>
      <c r="K238" s="16" t="s">
        <v>172</v>
      </c>
      <c r="L238" s="16"/>
      <c r="M238" s="16"/>
      <c r="N238" s="16"/>
      <c r="O238" s="16"/>
      <c r="P238" s="16"/>
      <c r="Q238" s="16" t="s">
        <v>147</v>
      </c>
    </row>
    <row r="239" spans="1:17" ht="30" x14ac:dyDescent="0.25">
      <c r="A239" s="18">
        <v>229</v>
      </c>
      <c r="B239" s="14">
        <v>598477</v>
      </c>
      <c r="C239" s="15" t="s">
        <v>1265</v>
      </c>
      <c r="D239" s="15" t="s">
        <v>1266</v>
      </c>
      <c r="E239" s="70" t="s">
        <v>914</v>
      </c>
      <c r="F239" s="15" t="s">
        <v>1267</v>
      </c>
      <c r="G239" s="15" t="s">
        <v>111</v>
      </c>
      <c r="H239" s="16" t="s">
        <v>8</v>
      </c>
      <c r="I239" s="16" t="s">
        <v>19</v>
      </c>
      <c r="J239" s="15" t="s">
        <v>316</v>
      </c>
      <c r="K239" s="16"/>
      <c r="L239" s="16"/>
      <c r="M239" s="16" t="s">
        <v>105</v>
      </c>
      <c r="N239" s="16"/>
      <c r="O239" s="16"/>
      <c r="P239" s="16"/>
      <c r="Q239" s="16" t="s">
        <v>147</v>
      </c>
    </row>
    <row r="240" spans="1:17" ht="30" x14ac:dyDescent="0.25">
      <c r="A240" s="18">
        <v>230</v>
      </c>
      <c r="B240" s="14">
        <v>598478</v>
      </c>
      <c r="C240" s="15" t="s">
        <v>1265</v>
      </c>
      <c r="D240" s="15" t="s">
        <v>1266</v>
      </c>
      <c r="E240" s="70" t="s">
        <v>912</v>
      </c>
      <c r="F240" s="15" t="s">
        <v>1268</v>
      </c>
      <c r="G240" s="15" t="s">
        <v>111</v>
      </c>
      <c r="H240" s="16" t="s">
        <v>8</v>
      </c>
      <c r="I240" s="16" t="s">
        <v>18</v>
      </c>
      <c r="J240" s="15" t="s">
        <v>127</v>
      </c>
      <c r="K240" s="16"/>
      <c r="L240" s="16" t="s">
        <v>261</v>
      </c>
      <c r="M240" s="16"/>
      <c r="N240" s="16"/>
      <c r="O240" s="16"/>
      <c r="P240" s="16"/>
      <c r="Q240" s="16" t="s">
        <v>147</v>
      </c>
    </row>
    <row r="241" spans="1:17" ht="30" x14ac:dyDescent="0.25">
      <c r="A241" s="18">
        <v>231</v>
      </c>
      <c r="B241" s="14">
        <v>598479</v>
      </c>
      <c r="C241" s="15" t="s">
        <v>1265</v>
      </c>
      <c r="D241" s="15" t="s">
        <v>1266</v>
      </c>
      <c r="E241" s="70" t="s">
        <v>912</v>
      </c>
      <c r="F241" s="15" t="s">
        <v>1060</v>
      </c>
      <c r="G241" s="15" t="s">
        <v>111</v>
      </c>
      <c r="H241" s="16" t="s">
        <v>8</v>
      </c>
      <c r="I241" s="16" t="s">
        <v>19</v>
      </c>
      <c r="J241" s="15" t="s">
        <v>1022</v>
      </c>
      <c r="K241" s="16"/>
      <c r="L241" s="16"/>
      <c r="M241" s="16" t="s">
        <v>99</v>
      </c>
      <c r="N241" s="16"/>
      <c r="O241" s="16"/>
      <c r="P241" s="16"/>
      <c r="Q241" s="16" t="s">
        <v>147</v>
      </c>
    </row>
    <row r="242" spans="1:17" ht="30" x14ac:dyDescent="0.25">
      <c r="A242" s="18">
        <v>232</v>
      </c>
      <c r="B242" s="14">
        <v>598480</v>
      </c>
      <c r="C242" s="15" t="s">
        <v>1265</v>
      </c>
      <c r="D242" s="15" t="s">
        <v>1266</v>
      </c>
      <c r="E242" s="70" t="s">
        <v>912</v>
      </c>
      <c r="F242" s="15" t="s">
        <v>497</v>
      </c>
      <c r="G242" s="15" t="s">
        <v>111</v>
      </c>
      <c r="H242" s="16" t="s">
        <v>8</v>
      </c>
      <c r="I242" s="16" t="s">
        <v>18</v>
      </c>
      <c r="J242" s="15" t="s">
        <v>1022</v>
      </c>
      <c r="K242" s="16"/>
      <c r="L242" s="16" t="s">
        <v>271</v>
      </c>
      <c r="M242" s="16"/>
      <c r="N242" s="16"/>
      <c r="O242" s="16"/>
      <c r="P242" s="16"/>
      <c r="Q242" s="16" t="s">
        <v>147</v>
      </c>
    </row>
    <row r="243" spans="1:17" ht="30" x14ac:dyDescent="0.25">
      <c r="A243" s="18">
        <v>233</v>
      </c>
      <c r="B243" s="14">
        <v>598481</v>
      </c>
      <c r="C243" s="15" t="s">
        <v>1269</v>
      </c>
      <c r="D243" s="15" t="s">
        <v>962</v>
      </c>
      <c r="E243" s="70" t="s">
        <v>912</v>
      </c>
      <c r="F243" s="15" t="s">
        <v>1270</v>
      </c>
      <c r="G243" s="15" t="s">
        <v>481</v>
      </c>
      <c r="H243" s="16" t="s">
        <v>8</v>
      </c>
      <c r="I243" s="16" t="s">
        <v>19</v>
      </c>
      <c r="J243" s="15" t="s">
        <v>127</v>
      </c>
      <c r="K243" s="16"/>
      <c r="L243" s="16"/>
      <c r="M243" s="16" t="s">
        <v>132</v>
      </c>
      <c r="N243" s="16"/>
      <c r="O243" s="16"/>
      <c r="P243" s="16"/>
      <c r="Q243" s="16" t="s">
        <v>160</v>
      </c>
    </row>
    <row r="244" spans="1:17" ht="30" x14ac:dyDescent="0.25">
      <c r="A244" s="18">
        <v>234</v>
      </c>
      <c r="B244" s="14">
        <v>598482</v>
      </c>
      <c r="C244" s="15" t="s">
        <v>1141</v>
      </c>
      <c r="D244" s="15" t="s">
        <v>1271</v>
      </c>
      <c r="E244" s="70" t="s">
        <v>912</v>
      </c>
      <c r="F244" s="15" t="s">
        <v>1272</v>
      </c>
      <c r="G244" s="15" t="s">
        <v>111</v>
      </c>
      <c r="H244" s="16" t="s">
        <v>7</v>
      </c>
      <c r="I244" s="16" t="s">
        <v>18</v>
      </c>
      <c r="J244" s="15" t="s">
        <v>114</v>
      </c>
      <c r="K244" s="16"/>
      <c r="L244" s="16"/>
      <c r="N244" s="16"/>
      <c r="O244" s="16"/>
      <c r="P244" s="16" t="s">
        <v>132</v>
      </c>
      <c r="Q244" s="16" t="s">
        <v>146</v>
      </c>
    </row>
    <row r="245" spans="1:17" ht="30" x14ac:dyDescent="0.25">
      <c r="A245" s="18">
        <v>235</v>
      </c>
      <c r="B245" s="14">
        <v>598483</v>
      </c>
      <c r="C245" s="15" t="s">
        <v>1273</v>
      </c>
      <c r="D245" s="15" t="s">
        <v>981</v>
      </c>
      <c r="E245" s="70" t="s">
        <v>912</v>
      </c>
      <c r="F245" s="15" t="s">
        <v>1274</v>
      </c>
      <c r="G245" s="15" t="s">
        <v>111</v>
      </c>
      <c r="H245" s="16" t="s">
        <v>8</v>
      </c>
      <c r="I245" s="16" t="s">
        <v>18</v>
      </c>
      <c r="J245" s="15" t="s">
        <v>140</v>
      </c>
      <c r="K245" s="16"/>
      <c r="L245" s="16"/>
      <c r="M245" s="16" t="s">
        <v>485</v>
      </c>
      <c r="N245" s="16"/>
      <c r="O245" s="16"/>
      <c r="P245" s="16"/>
      <c r="Q245" s="16" t="s">
        <v>645</v>
      </c>
    </row>
    <row r="246" spans="1:17" ht="30" x14ac:dyDescent="0.25">
      <c r="A246" s="18">
        <v>236</v>
      </c>
      <c r="B246" s="14">
        <v>598484</v>
      </c>
      <c r="C246" s="15" t="s">
        <v>1273</v>
      </c>
      <c r="D246" s="15" t="s">
        <v>981</v>
      </c>
      <c r="E246" s="70" t="s">
        <v>912</v>
      </c>
      <c r="F246" s="15" t="s">
        <v>1075</v>
      </c>
      <c r="G246" s="15" t="s">
        <v>111</v>
      </c>
      <c r="H246" s="16" t="s">
        <v>8</v>
      </c>
      <c r="I246" s="16" t="s">
        <v>19</v>
      </c>
      <c r="J246" s="15" t="s">
        <v>140</v>
      </c>
      <c r="K246" s="16"/>
      <c r="L246" s="16"/>
      <c r="M246" s="16" t="s">
        <v>118</v>
      </c>
      <c r="N246" s="16"/>
      <c r="O246" s="16"/>
      <c r="P246" s="16"/>
      <c r="Q246" s="16" t="s">
        <v>181</v>
      </c>
    </row>
    <row r="247" spans="1:17" ht="30" x14ac:dyDescent="0.25">
      <c r="A247" s="18">
        <v>237</v>
      </c>
      <c r="B247" s="14">
        <v>598485</v>
      </c>
      <c r="C247" s="15" t="s">
        <v>1273</v>
      </c>
      <c r="D247" s="15" t="s">
        <v>981</v>
      </c>
      <c r="E247" s="70" t="s">
        <v>912</v>
      </c>
      <c r="F247" s="15" t="s">
        <v>973</v>
      </c>
      <c r="G247" s="15" t="s">
        <v>111</v>
      </c>
      <c r="H247" s="16" t="s">
        <v>8</v>
      </c>
      <c r="I247" s="16" t="s">
        <v>19</v>
      </c>
      <c r="J247" s="15" t="s">
        <v>127</v>
      </c>
      <c r="K247" s="16"/>
      <c r="L247" s="16" t="s">
        <v>464</v>
      </c>
      <c r="M247" s="16"/>
      <c r="N247" s="16"/>
      <c r="O247" s="16"/>
      <c r="P247" s="16"/>
      <c r="Q247" s="16" t="s">
        <v>147</v>
      </c>
    </row>
    <row r="248" spans="1:17" ht="30" x14ac:dyDescent="0.25">
      <c r="A248" s="18">
        <v>238</v>
      </c>
      <c r="B248" s="14">
        <v>598486</v>
      </c>
      <c r="C248" s="15" t="s">
        <v>1273</v>
      </c>
      <c r="D248" s="15" t="s">
        <v>981</v>
      </c>
      <c r="E248" s="70" t="s">
        <v>912</v>
      </c>
      <c r="F248" s="15" t="s">
        <v>1275</v>
      </c>
      <c r="G248" s="15" t="s">
        <v>111</v>
      </c>
      <c r="H248" s="16" t="s">
        <v>7</v>
      </c>
      <c r="I248" s="16" t="s">
        <v>19</v>
      </c>
      <c r="J248" s="15" t="s">
        <v>330</v>
      </c>
      <c r="K248" s="16"/>
      <c r="M248" s="16"/>
      <c r="N248" s="16"/>
      <c r="O248" s="16" t="s">
        <v>108</v>
      </c>
      <c r="P248" s="16"/>
      <c r="Q248" s="16" t="s">
        <v>147</v>
      </c>
    </row>
    <row r="249" spans="1:17" ht="30" x14ac:dyDescent="0.25">
      <c r="A249" s="18">
        <v>239</v>
      </c>
      <c r="B249" s="14">
        <v>598487</v>
      </c>
      <c r="C249" s="15" t="s">
        <v>1273</v>
      </c>
      <c r="D249" s="15" t="s">
        <v>981</v>
      </c>
      <c r="E249" s="70" t="s">
        <v>912</v>
      </c>
      <c r="F249" s="15" t="s">
        <v>1276</v>
      </c>
      <c r="G249" s="15" t="s">
        <v>111</v>
      </c>
      <c r="H249" s="16" t="s">
        <v>7</v>
      </c>
      <c r="I249" s="16" t="s">
        <v>19</v>
      </c>
      <c r="J249" s="15" t="s">
        <v>330</v>
      </c>
      <c r="K249" s="16"/>
      <c r="L249" s="16"/>
      <c r="M249" s="16"/>
      <c r="N249" s="16" t="s">
        <v>222</v>
      </c>
      <c r="O249" s="16"/>
      <c r="P249" s="16"/>
      <c r="Q249" s="16" t="s">
        <v>147</v>
      </c>
    </row>
    <row r="250" spans="1:17" ht="30" x14ac:dyDescent="0.25">
      <c r="A250" s="18">
        <v>240</v>
      </c>
      <c r="B250" s="14">
        <v>598488</v>
      </c>
      <c r="C250" s="15" t="s">
        <v>1277</v>
      </c>
      <c r="D250" s="15" t="s">
        <v>1278</v>
      </c>
      <c r="E250" s="70" t="s">
        <v>914</v>
      </c>
      <c r="F250" s="15" t="s">
        <v>956</v>
      </c>
      <c r="G250" s="15" t="s">
        <v>111</v>
      </c>
      <c r="H250" s="16" t="s">
        <v>8</v>
      </c>
      <c r="I250" s="16" t="s">
        <v>19</v>
      </c>
      <c r="J250" s="15" t="s">
        <v>117</v>
      </c>
      <c r="K250" s="16"/>
      <c r="L250" s="16"/>
      <c r="M250" s="16" t="s">
        <v>105</v>
      </c>
      <c r="N250" s="16"/>
      <c r="O250" s="16"/>
      <c r="P250" s="16"/>
      <c r="Q250" s="16" t="s">
        <v>160</v>
      </c>
    </row>
    <row r="251" spans="1:17" ht="30" x14ac:dyDescent="0.25">
      <c r="A251" s="18">
        <v>241</v>
      </c>
      <c r="B251" s="14">
        <v>598489</v>
      </c>
      <c r="C251" s="15" t="s">
        <v>1279</v>
      </c>
      <c r="D251" s="15" t="s">
        <v>1280</v>
      </c>
      <c r="E251" s="70" t="s">
        <v>912</v>
      </c>
      <c r="F251" s="15" t="s">
        <v>1281</v>
      </c>
      <c r="G251" s="15" t="s">
        <v>111</v>
      </c>
      <c r="H251" s="16" t="s">
        <v>8</v>
      </c>
      <c r="I251" s="16" t="s">
        <v>18</v>
      </c>
      <c r="J251" s="15" t="s">
        <v>378</v>
      </c>
      <c r="K251" s="16"/>
      <c r="L251" s="16"/>
      <c r="M251" s="16" t="s">
        <v>186</v>
      </c>
      <c r="N251" s="16"/>
      <c r="O251" s="16"/>
      <c r="P251" s="16"/>
      <c r="Q251" s="16" t="s">
        <v>187</v>
      </c>
    </row>
    <row r="252" spans="1:17" ht="30" x14ac:dyDescent="0.25">
      <c r="A252" s="18">
        <v>242</v>
      </c>
      <c r="B252" s="14">
        <v>598490</v>
      </c>
      <c r="C252" s="15" t="s">
        <v>1279</v>
      </c>
      <c r="D252" s="15" t="s">
        <v>1280</v>
      </c>
      <c r="E252" s="70" t="s">
        <v>912</v>
      </c>
      <c r="F252" s="15" t="s">
        <v>1282</v>
      </c>
      <c r="G252" s="15" t="s">
        <v>111</v>
      </c>
      <c r="H252" s="16" t="s">
        <v>8</v>
      </c>
      <c r="I252" s="16" t="s">
        <v>18</v>
      </c>
      <c r="J252" s="15" t="s">
        <v>257</v>
      </c>
      <c r="K252" s="16"/>
      <c r="L252" s="16" t="s">
        <v>108</v>
      </c>
      <c r="M252" s="16"/>
      <c r="N252" s="16"/>
      <c r="O252" s="16"/>
      <c r="P252" s="16"/>
      <c r="Q252" s="16" t="s">
        <v>147</v>
      </c>
    </row>
    <row r="253" spans="1:17" ht="30" x14ac:dyDescent="0.25">
      <c r="A253" s="18">
        <v>243</v>
      </c>
      <c r="B253" s="14">
        <v>598491</v>
      </c>
      <c r="C253" s="15" t="s">
        <v>1279</v>
      </c>
      <c r="D253" s="15" t="s">
        <v>1280</v>
      </c>
      <c r="E253" s="70" t="s">
        <v>912</v>
      </c>
      <c r="F253" s="15" t="s">
        <v>1283</v>
      </c>
      <c r="G253" s="15" t="s">
        <v>111</v>
      </c>
      <c r="H253" s="16" t="s">
        <v>8</v>
      </c>
      <c r="I253" s="16" t="s">
        <v>18</v>
      </c>
      <c r="J253" s="15" t="s">
        <v>117</v>
      </c>
      <c r="K253" s="16"/>
      <c r="L253" s="16"/>
      <c r="M253" s="16" t="s">
        <v>154</v>
      </c>
      <c r="N253" s="16"/>
      <c r="O253" s="16"/>
      <c r="P253" s="16"/>
      <c r="Q253" s="16" t="s">
        <v>155</v>
      </c>
    </row>
    <row r="254" spans="1:17" ht="30" x14ac:dyDescent="0.25">
      <c r="A254" s="18">
        <v>244</v>
      </c>
      <c r="B254" s="14">
        <v>598492</v>
      </c>
      <c r="C254" s="15" t="s">
        <v>1284</v>
      </c>
      <c r="D254" s="15" t="s">
        <v>1278</v>
      </c>
      <c r="E254" s="70" t="s">
        <v>914</v>
      </c>
      <c r="F254" s="15" t="s">
        <v>1285</v>
      </c>
      <c r="G254" s="15" t="s">
        <v>111</v>
      </c>
      <c r="H254" s="16" t="s">
        <v>8</v>
      </c>
      <c r="I254" s="16" t="s">
        <v>18</v>
      </c>
      <c r="J254" s="15" t="s">
        <v>117</v>
      </c>
      <c r="K254" s="16" t="s">
        <v>224</v>
      </c>
      <c r="L254" s="16"/>
      <c r="M254" s="16"/>
      <c r="N254" s="16"/>
      <c r="O254" s="16"/>
      <c r="P254" s="16"/>
      <c r="Q254" s="16" t="s">
        <v>147</v>
      </c>
    </row>
    <row r="255" spans="1:17" ht="30" x14ac:dyDescent="0.25">
      <c r="A255" s="18">
        <v>245</v>
      </c>
      <c r="B255" s="14">
        <v>598493</v>
      </c>
      <c r="C255" s="15" t="s">
        <v>1284</v>
      </c>
      <c r="D255" s="15" t="s">
        <v>1278</v>
      </c>
      <c r="E255" s="70" t="s">
        <v>912</v>
      </c>
      <c r="F255" s="15" t="s">
        <v>1228</v>
      </c>
      <c r="G255" s="15" t="s">
        <v>111</v>
      </c>
      <c r="H255" s="16" t="s">
        <v>8</v>
      </c>
      <c r="I255" s="16" t="s">
        <v>19</v>
      </c>
      <c r="J255" s="15" t="s">
        <v>145</v>
      </c>
      <c r="K255" s="16"/>
      <c r="L255" s="16"/>
      <c r="M255" s="16" t="s">
        <v>105</v>
      </c>
      <c r="N255" s="16"/>
      <c r="O255" s="16"/>
      <c r="P255" s="16"/>
      <c r="Q255" s="16" t="s">
        <v>160</v>
      </c>
    </row>
    <row r="256" spans="1:17" ht="30" x14ac:dyDescent="0.25">
      <c r="A256" s="18">
        <v>246</v>
      </c>
      <c r="B256" s="14">
        <v>598494</v>
      </c>
      <c r="C256" s="15" t="s">
        <v>1269</v>
      </c>
      <c r="D256" s="15" t="s">
        <v>962</v>
      </c>
      <c r="E256" s="70" t="s">
        <v>912</v>
      </c>
      <c r="F256" s="15" t="s">
        <v>776</v>
      </c>
      <c r="G256" s="15" t="s">
        <v>110</v>
      </c>
      <c r="H256" s="16" t="s">
        <v>8</v>
      </c>
      <c r="I256" s="16" t="s">
        <v>18</v>
      </c>
      <c r="J256" s="15" t="s">
        <v>180</v>
      </c>
      <c r="K256" s="16"/>
      <c r="L256" s="16"/>
      <c r="M256" s="16" t="s">
        <v>99</v>
      </c>
      <c r="N256" s="16"/>
      <c r="O256" s="16"/>
      <c r="P256" s="16"/>
      <c r="Q256" s="16" t="s">
        <v>149</v>
      </c>
    </row>
    <row r="257" spans="1:17" ht="30" x14ac:dyDescent="0.25">
      <c r="A257" s="18">
        <v>247</v>
      </c>
      <c r="B257" s="14">
        <v>598495</v>
      </c>
      <c r="C257" s="15" t="s">
        <v>1269</v>
      </c>
      <c r="D257" s="15" t="s">
        <v>962</v>
      </c>
      <c r="E257" s="70" t="s">
        <v>912</v>
      </c>
      <c r="F257" s="15" t="s">
        <v>1286</v>
      </c>
      <c r="G257" s="15" t="s">
        <v>719</v>
      </c>
      <c r="H257" s="16" t="s">
        <v>8</v>
      </c>
      <c r="I257" s="16" t="s">
        <v>18</v>
      </c>
      <c r="J257" s="15" t="s">
        <v>96</v>
      </c>
      <c r="K257" s="16"/>
      <c r="L257" s="16"/>
      <c r="M257" s="16" t="s">
        <v>105</v>
      </c>
      <c r="N257" s="16"/>
      <c r="O257" s="16"/>
      <c r="P257" s="16"/>
      <c r="Q257" s="16" t="s">
        <v>160</v>
      </c>
    </row>
    <row r="258" spans="1:17" ht="30" x14ac:dyDescent="0.25">
      <c r="A258" s="18">
        <v>248</v>
      </c>
      <c r="B258" s="14">
        <v>598496</v>
      </c>
      <c r="C258" s="15" t="s">
        <v>1269</v>
      </c>
      <c r="D258" s="15" t="s">
        <v>962</v>
      </c>
      <c r="E258" s="70" t="s">
        <v>912</v>
      </c>
      <c r="F258" s="15" t="s">
        <v>662</v>
      </c>
      <c r="G258" s="15" t="s">
        <v>111</v>
      </c>
      <c r="H258" s="16" t="s">
        <v>8</v>
      </c>
      <c r="I258" s="16" t="s">
        <v>18</v>
      </c>
      <c r="J258" s="15" t="s">
        <v>114</v>
      </c>
      <c r="K258" s="16"/>
      <c r="L258" s="16" t="s">
        <v>464</v>
      </c>
      <c r="M258" s="16"/>
      <c r="N258" s="16"/>
      <c r="O258" s="16"/>
      <c r="P258" s="16"/>
      <c r="Q258" s="16" t="s">
        <v>147</v>
      </c>
    </row>
    <row r="259" spans="1:17" ht="30" x14ac:dyDescent="0.25">
      <c r="A259" s="18">
        <v>249</v>
      </c>
      <c r="B259" s="14">
        <v>598497</v>
      </c>
      <c r="C259" s="15" t="s">
        <v>1269</v>
      </c>
      <c r="D259" s="15" t="s">
        <v>962</v>
      </c>
      <c r="E259" s="70" t="s">
        <v>912</v>
      </c>
      <c r="F259" s="15" t="s">
        <v>1287</v>
      </c>
      <c r="G259" s="15" t="s">
        <v>111</v>
      </c>
      <c r="H259" s="16" t="s">
        <v>7</v>
      </c>
      <c r="I259" s="16" t="s">
        <v>19</v>
      </c>
      <c r="J259" s="15" t="s">
        <v>117</v>
      </c>
      <c r="K259" s="16"/>
      <c r="L259" s="16"/>
      <c r="N259" s="16"/>
      <c r="O259" s="16"/>
      <c r="P259" s="16" t="s">
        <v>132</v>
      </c>
      <c r="Q259" s="16" t="s">
        <v>149</v>
      </c>
    </row>
    <row r="260" spans="1:17" ht="30" x14ac:dyDescent="0.25">
      <c r="A260" s="18">
        <v>250</v>
      </c>
      <c r="B260" s="14">
        <v>598498</v>
      </c>
      <c r="C260" s="15" t="s">
        <v>1269</v>
      </c>
      <c r="D260" s="15" t="s">
        <v>962</v>
      </c>
      <c r="E260" s="70" t="s">
        <v>912</v>
      </c>
      <c r="F260" s="15" t="s">
        <v>1288</v>
      </c>
      <c r="G260" s="15" t="s">
        <v>96</v>
      </c>
      <c r="H260" s="16" t="s">
        <v>7</v>
      </c>
      <c r="I260" s="16" t="s">
        <v>18</v>
      </c>
      <c r="J260" s="15" t="s">
        <v>114</v>
      </c>
      <c r="K260" s="16"/>
      <c r="L260" s="16"/>
      <c r="M260" s="16"/>
      <c r="N260" s="16"/>
      <c r="O260" s="16" t="s">
        <v>261</v>
      </c>
      <c r="P260" s="16"/>
      <c r="Q260" s="16" t="s">
        <v>147</v>
      </c>
    </row>
    <row r="261" spans="1:17" ht="30" x14ac:dyDescent="0.25">
      <c r="A261" s="18">
        <v>251</v>
      </c>
      <c r="B261" s="14">
        <v>598499</v>
      </c>
      <c r="C261" s="15" t="s">
        <v>1269</v>
      </c>
      <c r="D261" s="15" t="s">
        <v>962</v>
      </c>
      <c r="E261" s="70" t="s">
        <v>912</v>
      </c>
      <c r="F261" s="15" t="s">
        <v>1289</v>
      </c>
      <c r="G261" s="15" t="s">
        <v>111</v>
      </c>
      <c r="H261" s="16" t="s">
        <v>7</v>
      </c>
      <c r="I261" s="16" t="s">
        <v>18</v>
      </c>
      <c r="J261" s="15" t="s">
        <v>191</v>
      </c>
      <c r="K261" s="16"/>
      <c r="L261" s="16"/>
      <c r="M261" s="16"/>
      <c r="N261" s="16"/>
      <c r="O261" s="16" t="s">
        <v>261</v>
      </c>
      <c r="P261" s="16"/>
      <c r="Q261" s="16" t="s">
        <v>147</v>
      </c>
    </row>
    <row r="262" spans="1:17" ht="30" x14ac:dyDescent="0.25">
      <c r="A262" s="18">
        <v>252</v>
      </c>
      <c r="B262" s="14">
        <v>598500</v>
      </c>
      <c r="C262" s="15" t="s">
        <v>1290</v>
      </c>
      <c r="D262" s="15" t="s">
        <v>1291</v>
      </c>
      <c r="E262" s="70" t="s">
        <v>912</v>
      </c>
      <c r="F262" s="15" t="s">
        <v>467</v>
      </c>
      <c r="G262" s="15" t="s">
        <v>111</v>
      </c>
      <c r="H262" s="16" t="s">
        <v>8</v>
      </c>
      <c r="I262" s="16" t="s">
        <v>19</v>
      </c>
      <c r="J262" s="15" t="s">
        <v>140</v>
      </c>
      <c r="K262" s="16" t="s">
        <v>264</v>
      </c>
      <c r="L262" s="16"/>
      <c r="M262" s="16"/>
      <c r="N262" s="16"/>
      <c r="O262" s="16"/>
      <c r="P262" s="16"/>
      <c r="Q262" s="16" t="s">
        <v>147</v>
      </c>
    </row>
    <row r="263" spans="1:17" ht="30" x14ac:dyDescent="0.25">
      <c r="A263" s="18">
        <v>253</v>
      </c>
      <c r="B263" s="14">
        <v>598501</v>
      </c>
      <c r="C263" s="15" t="s">
        <v>1292</v>
      </c>
      <c r="D263" s="15" t="s">
        <v>1293</v>
      </c>
      <c r="E263" s="70" t="s">
        <v>912</v>
      </c>
      <c r="F263" s="15" t="s">
        <v>1294</v>
      </c>
      <c r="G263" s="15" t="s">
        <v>111</v>
      </c>
      <c r="H263" s="16" t="s">
        <v>8</v>
      </c>
      <c r="I263" s="16" t="s">
        <v>19</v>
      </c>
      <c r="J263" s="15" t="s">
        <v>117</v>
      </c>
      <c r="K263" s="16"/>
      <c r="L263" s="16"/>
      <c r="M263" s="16" t="s">
        <v>99</v>
      </c>
      <c r="N263" s="16"/>
      <c r="O263" s="16"/>
      <c r="P263" s="16"/>
      <c r="Q263" s="16" t="s">
        <v>149</v>
      </c>
    </row>
    <row r="264" spans="1:17" s="3" customFormat="1" ht="30" x14ac:dyDescent="0.25">
      <c r="A264" s="18">
        <v>254</v>
      </c>
      <c r="B264" s="14">
        <v>598502</v>
      </c>
      <c r="C264" s="73" t="s">
        <v>1295</v>
      </c>
      <c r="D264" s="17" t="s">
        <v>1296</v>
      </c>
      <c r="E264" s="70" t="s">
        <v>912</v>
      </c>
      <c r="F264" s="37" t="s">
        <v>287</v>
      </c>
      <c r="G264" s="37" t="s">
        <v>111</v>
      </c>
      <c r="H264" s="19" t="s">
        <v>8</v>
      </c>
      <c r="I264" s="19" t="s">
        <v>18</v>
      </c>
      <c r="J264" s="72" t="s">
        <v>114</v>
      </c>
      <c r="K264" s="19"/>
      <c r="L264" s="19"/>
      <c r="M264" s="19" t="s">
        <v>485</v>
      </c>
      <c r="N264" s="19"/>
      <c r="O264" s="19"/>
      <c r="P264" s="19"/>
      <c r="Q264" s="19" t="s">
        <v>645</v>
      </c>
    </row>
    <row r="265" spans="1:17" ht="30" x14ac:dyDescent="0.25">
      <c r="A265" s="18">
        <v>255</v>
      </c>
      <c r="B265" s="14">
        <v>598503</v>
      </c>
      <c r="C265" s="73" t="s">
        <v>1295</v>
      </c>
      <c r="D265" s="17" t="s">
        <v>1296</v>
      </c>
      <c r="E265" s="70" t="s">
        <v>912</v>
      </c>
      <c r="F265" s="15" t="s">
        <v>117</v>
      </c>
      <c r="G265" s="15" t="s">
        <v>111</v>
      </c>
      <c r="H265" s="16" t="s">
        <v>8</v>
      </c>
      <c r="I265" s="16" t="s">
        <v>18</v>
      </c>
      <c r="J265" s="15" t="s">
        <v>117</v>
      </c>
      <c r="K265" s="16"/>
      <c r="L265" s="16"/>
      <c r="M265" s="16" t="s">
        <v>132</v>
      </c>
      <c r="N265" s="16"/>
      <c r="O265" s="16"/>
      <c r="P265" s="16"/>
      <c r="Q265" s="16" t="s">
        <v>149</v>
      </c>
    </row>
    <row r="266" spans="1:17" ht="30" x14ac:dyDescent="0.25">
      <c r="A266" s="18">
        <v>256</v>
      </c>
      <c r="B266" s="14">
        <v>598504</v>
      </c>
      <c r="C266" s="15" t="s">
        <v>1297</v>
      </c>
      <c r="D266" s="15" t="s">
        <v>1296</v>
      </c>
      <c r="E266" s="70" t="s">
        <v>912</v>
      </c>
      <c r="F266" s="15" t="s">
        <v>1298</v>
      </c>
      <c r="G266" s="15" t="s">
        <v>111</v>
      </c>
      <c r="H266" s="16" t="s">
        <v>8</v>
      </c>
      <c r="I266" s="16" t="s">
        <v>18</v>
      </c>
      <c r="J266" s="15" t="s">
        <v>1035</v>
      </c>
      <c r="K266" s="16"/>
      <c r="L266" s="16"/>
      <c r="M266" s="16" t="s">
        <v>99</v>
      </c>
      <c r="N266" s="16"/>
      <c r="O266" s="16"/>
      <c r="P266" s="16"/>
      <c r="Q266" s="16" t="s">
        <v>160</v>
      </c>
    </row>
    <row r="267" spans="1:17" ht="25.5" x14ac:dyDescent="0.25">
      <c r="A267" s="18">
        <v>257</v>
      </c>
      <c r="B267" s="14">
        <v>598505</v>
      </c>
      <c r="C267" s="15" t="s">
        <v>1299</v>
      </c>
      <c r="D267" s="15" t="s">
        <v>1300</v>
      </c>
      <c r="E267" s="70" t="s">
        <v>912</v>
      </c>
      <c r="F267" s="15" t="s">
        <v>1301</v>
      </c>
      <c r="G267" s="15" t="s">
        <v>111</v>
      </c>
      <c r="H267" s="16" t="s">
        <v>8</v>
      </c>
      <c r="I267" s="16" t="s">
        <v>18</v>
      </c>
      <c r="J267" s="15" t="s">
        <v>180</v>
      </c>
      <c r="K267" s="16" t="s">
        <v>264</v>
      </c>
      <c r="L267" s="16"/>
      <c r="M267" s="16"/>
      <c r="N267" s="16"/>
      <c r="O267" s="16"/>
      <c r="P267" s="16"/>
      <c r="Q267" s="16" t="s">
        <v>147</v>
      </c>
    </row>
    <row r="268" spans="1:17" ht="30" x14ac:dyDescent="0.25">
      <c r="A268" s="18">
        <v>258</v>
      </c>
      <c r="B268" s="14">
        <v>598506</v>
      </c>
      <c r="C268" s="15" t="s">
        <v>1299</v>
      </c>
      <c r="D268" s="15" t="s">
        <v>1300</v>
      </c>
      <c r="E268" s="70" t="s">
        <v>912</v>
      </c>
      <c r="F268" s="15" t="s">
        <v>652</v>
      </c>
      <c r="G268" s="15" t="s">
        <v>111</v>
      </c>
      <c r="H268" s="16" t="s">
        <v>8</v>
      </c>
      <c r="I268" s="16" t="s">
        <v>18</v>
      </c>
      <c r="J268" s="15" t="s">
        <v>575</v>
      </c>
      <c r="K268" s="16" t="s">
        <v>264</v>
      </c>
      <c r="L268" s="16"/>
      <c r="M268" s="16"/>
      <c r="N268" s="16"/>
      <c r="O268" s="16"/>
      <c r="P268" s="16"/>
      <c r="Q268" s="16" t="s">
        <v>147</v>
      </c>
    </row>
    <row r="269" spans="1:17" ht="25.5" x14ac:dyDescent="0.25">
      <c r="A269" s="18">
        <v>259</v>
      </c>
      <c r="B269" s="14">
        <v>598507</v>
      </c>
      <c r="C269" s="15" t="s">
        <v>1302</v>
      </c>
      <c r="D269" s="15" t="s">
        <v>1303</v>
      </c>
      <c r="E269" s="70" t="s">
        <v>914</v>
      </c>
      <c r="F269" s="15" t="s">
        <v>361</v>
      </c>
      <c r="G269" s="15" t="s">
        <v>111</v>
      </c>
      <c r="H269" s="16" t="s">
        <v>8</v>
      </c>
      <c r="I269" s="16" t="s">
        <v>18</v>
      </c>
      <c r="J269" s="15" t="s">
        <v>117</v>
      </c>
      <c r="K269" s="16"/>
      <c r="L269" s="16"/>
      <c r="M269" s="16" t="s">
        <v>105</v>
      </c>
      <c r="N269" s="16"/>
      <c r="O269" s="16"/>
      <c r="P269" s="16"/>
      <c r="Q269" s="16" t="s">
        <v>147</v>
      </c>
    </row>
    <row r="270" spans="1:17" ht="25.5" x14ac:dyDescent="0.25">
      <c r="A270" s="18">
        <v>260</v>
      </c>
      <c r="B270" s="14">
        <v>598508</v>
      </c>
      <c r="C270" s="15" t="s">
        <v>1302</v>
      </c>
      <c r="D270" s="15" t="s">
        <v>1303</v>
      </c>
      <c r="E270" s="70" t="s">
        <v>912</v>
      </c>
      <c r="F270" s="15" t="s">
        <v>1165</v>
      </c>
      <c r="G270" s="15" t="s">
        <v>111</v>
      </c>
      <c r="H270" s="16" t="s">
        <v>8</v>
      </c>
      <c r="I270" s="16" t="s">
        <v>18</v>
      </c>
      <c r="J270" s="15" t="s">
        <v>117</v>
      </c>
      <c r="K270" s="16" t="s">
        <v>224</v>
      </c>
      <c r="L270" s="16"/>
      <c r="M270" s="16"/>
      <c r="N270" s="16"/>
      <c r="O270" s="16"/>
      <c r="P270" s="16"/>
      <c r="Q270" s="16" t="s">
        <v>147</v>
      </c>
    </row>
    <row r="271" spans="1:17" ht="25.5" x14ac:dyDescent="0.25">
      <c r="A271" s="18">
        <v>261</v>
      </c>
      <c r="B271" s="14">
        <v>598509</v>
      </c>
      <c r="C271" s="15" t="s">
        <v>1302</v>
      </c>
      <c r="D271" s="15" t="s">
        <v>1303</v>
      </c>
      <c r="E271" s="70" t="s">
        <v>912</v>
      </c>
      <c r="F271" s="15" t="s">
        <v>1304</v>
      </c>
      <c r="G271" s="15" t="s">
        <v>111</v>
      </c>
      <c r="H271" s="16" t="s">
        <v>8</v>
      </c>
      <c r="I271" s="16" t="s">
        <v>18</v>
      </c>
      <c r="J271" s="15" t="s">
        <v>238</v>
      </c>
      <c r="K271" s="16"/>
      <c r="L271" s="16"/>
      <c r="M271" s="16" t="s">
        <v>97</v>
      </c>
      <c r="N271" s="16"/>
      <c r="O271" s="16"/>
      <c r="P271" s="16"/>
      <c r="Q271" s="16" t="s">
        <v>146</v>
      </c>
    </row>
    <row r="272" spans="1:17" ht="30" x14ac:dyDescent="0.25">
      <c r="A272" s="18">
        <v>262</v>
      </c>
      <c r="B272" s="14">
        <v>598510</v>
      </c>
      <c r="C272" s="15" t="s">
        <v>1297</v>
      </c>
      <c r="D272" s="15" t="s">
        <v>1296</v>
      </c>
      <c r="E272" s="70" t="s">
        <v>912</v>
      </c>
      <c r="F272" s="15" t="s">
        <v>1305</v>
      </c>
      <c r="G272" s="15" t="s">
        <v>111</v>
      </c>
      <c r="H272" s="16" t="s">
        <v>8</v>
      </c>
      <c r="I272" s="16" t="s">
        <v>18</v>
      </c>
      <c r="J272" s="15" t="s">
        <v>117</v>
      </c>
      <c r="K272" s="16"/>
      <c r="L272" s="16"/>
      <c r="M272" s="16" t="s">
        <v>317</v>
      </c>
      <c r="N272" s="16"/>
      <c r="O272" s="16"/>
      <c r="P272" s="16"/>
      <c r="Q272" s="16" t="s">
        <v>147</v>
      </c>
    </row>
    <row r="273" spans="1:17" ht="30" x14ac:dyDescent="0.25">
      <c r="A273" s="18">
        <v>263</v>
      </c>
      <c r="B273" s="14">
        <v>598511</v>
      </c>
      <c r="C273" s="15" t="s">
        <v>1308</v>
      </c>
      <c r="D273" s="15" t="s">
        <v>1306</v>
      </c>
      <c r="E273" s="70" t="s">
        <v>912</v>
      </c>
      <c r="F273" s="15" t="s">
        <v>1307</v>
      </c>
      <c r="G273" s="15" t="s">
        <v>111</v>
      </c>
      <c r="H273" s="16" t="s">
        <v>8</v>
      </c>
      <c r="I273" s="16" t="s">
        <v>18</v>
      </c>
      <c r="J273" s="15" t="s">
        <v>145</v>
      </c>
      <c r="K273" s="16"/>
      <c r="L273" s="16"/>
      <c r="M273" s="16" t="s">
        <v>97</v>
      </c>
      <c r="N273" s="16"/>
      <c r="O273" s="16"/>
      <c r="P273" s="16"/>
      <c r="Q273" s="16" t="s">
        <v>169</v>
      </c>
    </row>
    <row r="274" spans="1:17" ht="30" x14ac:dyDescent="0.25">
      <c r="A274" s="18">
        <v>264</v>
      </c>
      <c r="B274" s="14">
        <v>598512</v>
      </c>
      <c r="C274" s="15" t="s">
        <v>1308</v>
      </c>
      <c r="D274" s="15" t="s">
        <v>1306</v>
      </c>
      <c r="E274" s="70" t="s">
        <v>912</v>
      </c>
      <c r="F274" s="15" t="s">
        <v>574</v>
      </c>
      <c r="G274" s="15" t="s">
        <v>111</v>
      </c>
      <c r="H274" s="16" t="s">
        <v>8</v>
      </c>
      <c r="I274" s="16" t="s">
        <v>18</v>
      </c>
      <c r="J274" s="15" t="s">
        <v>368</v>
      </c>
      <c r="K274" s="16"/>
      <c r="L274" s="16"/>
      <c r="M274" s="16" t="s">
        <v>99</v>
      </c>
      <c r="N274" s="16"/>
      <c r="O274" s="16"/>
      <c r="P274" s="16"/>
      <c r="Q274" s="16" t="s">
        <v>149</v>
      </c>
    </row>
    <row r="275" spans="1:17" ht="30" x14ac:dyDescent="0.25">
      <c r="A275" s="18">
        <v>265</v>
      </c>
      <c r="B275" s="14">
        <v>598513</v>
      </c>
      <c r="C275" s="15" t="s">
        <v>1308</v>
      </c>
      <c r="D275" s="15" t="s">
        <v>1306</v>
      </c>
      <c r="E275" s="70" t="s">
        <v>912</v>
      </c>
      <c r="F275" s="15" t="s">
        <v>1309</v>
      </c>
      <c r="G275" s="15" t="s">
        <v>111</v>
      </c>
      <c r="H275" s="16" t="s">
        <v>8</v>
      </c>
      <c r="I275" s="16" t="s">
        <v>19</v>
      </c>
      <c r="J275" s="15" t="s">
        <v>180</v>
      </c>
      <c r="K275" s="16"/>
      <c r="L275" s="16"/>
      <c r="M275" s="16" t="s">
        <v>105</v>
      </c>
      <c r="N275" s="16"/>
      <c r="O275" s="16"/>
      <c r="P275" s="16"/>
      <c r="Q275" s="16" t="s">
        <v>160</v>
      </c>
    </row>
    <row r="276" spans="1:17" ht="30" x14ac:dyDescent="0.25">
      <c r="A276" s="18">
        <v>266</v>
      </c>
      <c r="B276" s="14">
        <v>598514</v>
      </c>
      <c r="C276" s="15" t="s">
        <v>1310</v>
      </c>
      <c r="D276" s="15" t="s">
        <v>1311</v>
      </c>
      <c r="E276" s="70" t="s">
        <v>912</v>
      </c>
      <c r="F276" s="15" t="s">
        <v>1312</v>
      </c>
      <c r="G276" s="15" t="s">
        <v>111</v>
      </c>
      <c r="H276" s="16" t="s">
        <v>8</v>
      </c>
      <c r="I276" s="16" t="s">
        <v>18</v>
      </c>
      <c r="J276" s="15" t="s">
        <v>117</v>
      </c>
      <c r="K276" s="16"/>
      <c r="L276" s="16"/>
      <c r="M276" s="16" t="s">
        <v>154</v>
      </c>
      <c r="N276" s="16"/>
      <c r="O276" s="16"/>
      <c r="P276" s="16"/>
      <c r="Q276" s="16" t="s">
        <v>160</v>
      </c>
    </row>
    <row r="277" spans="1:17" ht="30" x14ac:dyDescent="0.25">
      <c r="A277" s="18">
        <v>267</v>
      </c>
      <c r="B277" s="14">
        <v>598515</v>
      </c>
      <c r="C277" s="15" t="s">
        <v>1313</v>
      </c>
      <c r="D277" s="15" t="s">
        <v>1314</v>
      </c>
      <c r="E277" s="70" t="s">
        <v>912</v>
      </c>
      <c r="F277" s="15" t="s">
        <v>1315</v>
      </c>
      <c r="G277" s="15" t="s">
        <v>111</v>
      </c>
      <c r="H277" s="16" t="s">
        <v>8</v>
      </c>
      <c r="I277" s="16" t="s">
        <v>18</v>
      </c>
      <c r="J277" s="15" t="s">
        <v>202</v>
      </c>
      <c r="K277" s="16"/>
      <c r="L277" s="16"/>
      <c r="M277" s="16" t="s">
        <v>154</v>
      </c>
      <c r="N277" s="16"/>
      <c r="O277" s="16"/>
      <c r="P277" s="16"/>
      <c r="Q277" s="16" t="s">
        <v>155</v>
      </c>
    </row>
    <row r="278" spans="1:17" ht="30" x14ac:dyDescent="0.25">
      <c r="A278" s="18">
        <v>268</v>
      </c>
      <c r="B278" s="14">
        <v>598516</v>
      </c>
      <c r="C278" s="15" t="s">
        <v>1316</v>
      </c>
      <c r="D278" s="15" t="s">
        <v>1317</v>
      </c>
      <c r="E278" s="70" t="s">
        <v>912</v>
      </c>
      <c r="F278" s="15" t="s">
        <v>1318</v>
      </c>
      <c r="G278" s="15" t="s">
        <v>152</v>
      </c>
      <c r="H278" s="16" t="s">
        <v>8</v>
      </c>
      <c r="I278" s="16" t="s">
        <v>18</v>
      </c>
      <c r="J278" s="15" t="s">
        <v>1194</v>
      </c>
      <c r="K278" s="16"/>
      <c r="L278" s="16"/>
      <c r="M278" s="16" t="s">
        <v>319</v>
      </c>
      <c r="N278" s="16"/>
      <c r="O278" s="16"/>
      <c r="P278" s="16"/>
      <c r="Q278" s="16" t="s">
        <v>149</v>
      </c>
    </row>
    <row r="279" spans="1:17" ht="30" x14ac:dyDescent="0.25">
      <c r="A279" s="18">
        <v>269</v>
      </c>
      <c r="B279" s="14">
        <v>598517</v>
      </c>
      <c r="C279" s="15" t="s">
        <v>1316</v>
      </c>
      <c r="D279" s="15" t="s">
        <v>1317</v>
      </c>
      <c r="E279" s="70" t="s">
        <v>912</v>
      </c>
      <c r="F279" s="15" t="s">
        <v>1319</v>
      </c>
      <c r="G279" s="15" t="s">
        <v>152</v>
      </c>
      <c r="H279" s="16" t="s">
        <v>8</v>
      </c>
      <c r="I279" s="16" t="s">
        <v>19</v>
      </c>
      <c r="J279" s="15" t="s">
        <v>1320</v>
      </c>
      <c r="K279" s="16"/>
      <c r="L279" s="16"/>
      <c r="M279" s="16" t="s">
        <v>319</v>
      </c>
      <c r="N279" s="16"/>
      <c r="O279" s="16"/>
      <c r="P279" s="16"/>
      <c r="Q279" s="16" t="s">
        <v>149</v>
      </c>
    </row>
    <row r="1048370" spans="1:10" s="1" customFormat="1" x14ac:dyDescent="0.25">
      <c r="A1048370"/>
      <c r="C1048370" s="10"/>
      <c r="D1048370" s="11"/>
      <c r="E1048370" s="12"/>
      <c r="F1048370"/>
      <c r="G1048370"/>
      <c r="H1048370" s="13"/>
      <c r="J1048370" s="2"/>
    </row>
  </sheetData>
  <mergeCells count="19">
    <mergeCell ref="M7:P7"/>
    <mergeCell ref="A8:Q8"/>
    <mergeCell ref="A9:A10"/>
    <mergeCell ref="B9:B10"/>
    <mergeCell ref="C9:E9"/>
    <mergeCell ref="F9:J9"/>
    <mergeCell ref="K9:M9"/>
    <mergeCell ref="N9:P9"/>
    <mergeCell ref="Q9:Q10"/>
    <mergeCell ref="B1:Q1"/>
    <mergeCell ref="B2:Q2"/>
    <mergeCell ref="D4:E4"/>
    <mergeCell ref="F4:F5"/>
    <mergeCell ref="G4:G5"/>
    <mergeCell ref="J4:J5"/>
    <mergeCell ref="K4:K5"/>
    <mergeCell ref="L4:M4"/>
    <mergeCell ref="O4:P4"/>
    <mergeCell ref="D5:D6"/>
  </mergeCells>
  <printOptions horizontalCentered="1" verticalCentered="1"/>
  <pageMargins left="0.23622047244094491" right="0.23622047244094491" top="0.27559055118110237" bottom="0.31496062992125984" header="0.31496062992125984" footer="0.31496062992125984"/>
  <pageSetup scale="70" orientation="landscape" horizontalDpi="0" verticalDpi="0" r:id="rId1"/>
  <headerFooter>
    <oddFooter>&amp;L&amp;"-,Negrita"&amp;12RESPONSABLE MÓDULO DE VACUNACIÓN: &amp;"-,Normal"Napoleón Jiménez Trejo&amp;C&amp;"-,Negrita"&amp;12PERSONAL DE APOYO: &amp;"-,Normal"Hugo César Rojo Flores/Karla I. Chávez Nava&amp;R&amp;"-,Negrita"DOSIS DESP.:&amp;"-,Normal"1
&amp;"-,Negrita"RECIBOS CANC.:&amp;"-,Normal"0</oddFooter>
  </headerFooter>
  <rowBreaks count="13" manualBreakCount="13">
    <brk id="30" max="16" man="1"/>
    <brk id="50" max="16" man="1"/>
    <brk id="70" max="16" man="1"/>
    <brk id="90" max="16" man="1"/>
    <brk id="110" max="16" man="1"/>
    <brk id="130" max="16" man="1"/>
    <brk id="150" max="16" man="1"/>
    <brk id="170" max="16" man="1"/>
    <brk id="190" max="16" man="1"/>
    <brk id="210" max="16" man="1"/>
    <brk id="230" max="16" man="1"/>
    <brk id="250" max="16" man="1"/>
    <brk id="270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35</vt:i4>
      </vt:variant>
    </vt:vector>
  </HeadingPairs>
  <TitlesOfParts>
    <vt:vector size="60" baseType="lpstr">
      <vt:lpstr>ETIQUETAS</vt:lpstr>
      <vt:lpstr>REPORTE GRAL</vt:lpstr>
      <vt:lpstr>REPORTE X EDAD</vt:lpstr>
      <vt:lpstr>PORTADA</vt:lpstr>
      <vt:lpstr>PORTADA-GAV</vt:lpstr>
      <vt:lpstr>25 SEP-GAVILLERO</vt:lpstr>
      <vt:lpstr>PORTADA-AST</vt:lpstr>
      <vt:lpstr>25 SEP-BO. GPE ASTILLERO</vt:lpstr>
      <vt:lpstr>26 SEP-BO. SAN ISIDRO ASTILLERO</vt:lpstr>
      <vt:lpstr>PORTADA-ESC</vt:lpstr>
      <vt:lpstr>26 SEP-LA ESCONDIDA</vt:lpstr>
      <vt:lpstr>PORTADA-DAN</vt:lpstr>
      <vt:lpstr>27 SEP-DANDHÓ</vt:lpstr>
      <vt:lpstr>PORTADA-DOT</vt:lpstr>
      <vt:lpstr>27 SEP-DOTHÍ</vt:lpstr>
      <vt:lpstr>PORTADA-APART</vt:lpstr>
      <vt:lpstr>28 SEP-EL APARTADERO</vt:lpstr>
      <vt:lpstr>PORTADA-COM</vt:lpstr>
      <vt:lpstr>29 SEP-COMODEJÉ</vt:lpstr>
      <vt:lpstr>PORTADA-BOND</vt:lpstr>
      <vt:lpstr>02 OCT-BONDOJITO</vt:lpstr>
      <vt:lpstr>PORTADA-CARM</vt:lpstr>
      <vt:lpstr>03 OCT-EL CARMEN</vt:lpstr>
      <vt:lpstr>04 OCT-HUIXCAZDHÁ</vt:lpstr>
      <vt:lpstr>05 OCT-JONACAPA</vt:lpstr>
      <vt:lpstr>'02 OCT-BONDOJITO'!Área_de_impresión</vt:lpstr>
      <vt:lpstr>'03 OCT-EL CARMEN'!Área_de_impresión</vt:lpstr>
      <vt:lpstr>'04 OCT-HUIXCAZDHÁ'!Área_de_impresión</vt:lpstr>
      <vt:lpstr>'05 OCT-JONACAPA'!Área_de_impresión</vt:lpstr>
      <vt:lpstr>'25 SEP-BO. GPE ASTILLERO'!Área_de_impresión</vt:lpstr>
      <vt:lpstr>'25 SEP-GAVILLERO'!Área_de_impresión</vt:lpstr>
      <vt:lpstr>'26 SEP-BO. SAN ISIDRO ASTILLERO'!Área_de_impresión</vt:lpstr>
      <vt:lpstr>'26 SEP-LA ESCONDIDA'!Área_de_impresión</vt:lpstr>
      <vt:lpstr>'27 SEP-DANDHÓ'!Área_de_impresión</vt:lpstr>
      <vt:lpstr>'27 SEP-DOTHÍ'!Área_de_impresión</vt:lpstr>
      <vt:lpstr>'28 SEP-EL APARTADERO'!Área_de_impresión</vt:lpstr>
      <vt:lpstr>'29 SEP-COMODEJÉ'!Área_de_impresión</vt:lpstr>
      <vt:lpstr>PORTADA!Área_de_impresión</vt:lpstr>
      <vt:lpstr>'PORTADA-APART'!Área_de_impresión</vt:lpstr>
      <vt:lpstr>'PORTADA-AST'!Área_de_impresión</vt:lpstr>
      <vt:lpstr>'PORTADA-BOND'!Área_de_impresión</vt:lpstr>
      <vt:lpstr>'PORTADA-CARM'!Área_de_impresión</vt:lpstr>
      <vt:lpstr>'PORTADA-COM'!Área_de_impresión</vt:lpstr>
      <vt:lpstr>'PORTADA-DAN'!Área_de_impresión</vt:lpstr>
      <vt:lpstr>'PORTADA-DOT'!Área_de_impresión</vt:lpstr>
      <vt:lpstr>'PORTADA-ESC'!Área_de_impresión</vt:lpstr>
      <vt:lpstr>'PORTADA-GAV'!Área_de_impresión</vt:lpstr>
      <vt:lpstr>'02 OCT-BONDOJITO'!Títulos_a_imprimir</vt:lpstr>
      <vt:lpstr>'03 OCT-EL CARMEN'!Títulos_a_imprimir</vt:lpstr>
      <vt:lpstr>'04 OCT-HUIXCAZDHÁ'!Títulos_a_imprimir</vt:lpstr>
      <vt:lpstr>'05 OCT-JONACAPA'!Títulos_a_imprimir</vt:lpstr>
      <vt:lpstr>'25 SEP-BO. GPE ASTILLERO'!Títulos_a_imprimir</vt:lpstr>
      <vt:lpstr>'25 SEP-GAVILLERO'!Títulos_a_imprimir</vt:lpstr>
      <vt:lpstr>'26 SEP-BO. SAN ISIDRO ASTILLERO'!Títulos_a_imprimir</vt:lpstr>
      <vt:lpstr>'26 SEP-LA ESCONDIDA'!Títulos_a_imprimir</vt:lpstr>
      <vt:lpstr>'27 SEP-DANDHÓ'!Títulos_a_imprimir</vt:lpstr>
      <vt:lpstr>'27 SEP-DOTHÍ'!Títulos_a_imprimir</vt:lpstr>
      <vt:lpstr>'28 SEP-EL APARTADERO'!Títulos_a_imprimir</vt:lpstr>
      <vt:lpstr>'29 SEP-COMODEJÉ'!Títulos_a_imprimir</vt:lpstr>
      <vt:lpstr>'REPORTE X EDAD'!Títulos_a_imprimir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Servicios Municipale</dc:creator>
  <cp:lastModifiedBy>Usuario</cp:lastModifiedBy>
  <cp:lastPrinted>2025-08-08T20:43:16Z</cp:lastPrinted>
  <dcterms:created xsi:type="dcterms:W3CDTF">2021-04-09T19:08:52Z</dcterms:created>
  <dcterms:modified xsi:type="dcterms:W3CDTF">2025-08-08T22:32:15Z</dcterms:modified>
</cp:coreProperties>
</file>